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ddie\Dropbox\1. Eddie\GK Motussalto MAG - Malmö\Nationell Mästerskapshelg &amp; Lag SM 2026\"/>
    </mc:Choice>
  </mc:AlternateContent>
  <xr:revisionPtr revIDLastSave="0" documentId="13_ncr:1_{56DDEEAA-A6BF-4019-9EFD-C8DB395EA4B8}" xr6:coauthVersionLast="47" xr6:coauthVersionMax="47" xr10:uidLastSave="{00000000-0000-0000-0000-000000000000}"/>
  <bookViews>
    <workbookView xWindow="-110" yWindow="-110" windowWidth="19420" windowHeight="10420" activeTab="2" xr2:uid="{1AAFA6A2-1E0A-4EC8-8356-994F6D887430}"/>
  </bookViews>
  <sheets>
    <sheet name="Tidschema" sheetId="1" r:id="rId1"/>
    <sheet name="Startlista Tvåan" sheetId="6" r:id="rId2"/>
    <sheet name="Startlista 3an+4an+ 5an+ÖP" sheetId="15" r:id="rId3"/>
    <sheet name="Startlista LAG-SM (SUB 1)" sheetId="16" r:id="rId4"/>
    <sheet name="Startlista LAG-SM (SUB 2)" sheetId="18" r:id="rId5"/>
    <sheet name="Mall startlistor (2)" sheetId="12" state="hidden" r:id="rId6"/>
    <sheet name="Mall startlistor" sheetId="11" state="hidden" r:id="rId7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5" i="6" l="1"/>
  <c r="C6" i="6" s="1"/>
  <c r="D6" i="6" s="1"/>
  <c r="C7" i="6" s="1"/>
  <c r="D7" i="6" s="1"/>
  <c r="C8" i="6" s="1"/>
  <c r="D8" i="6" s="1"/>
  <c r="C9" i="6" s="1"/>
  <c r="D9" i="6" s="1"/>
  <c r="C10" i="6" s="1"/>
  <c r="D10" i="6" s="1"/>
  <c r="C12" i="6" s="1"/>
  <c r="C16" i="6" s="1"/>
  <c r="D16" i="6" s="1"/>
  <c r="C17" i="6" s="1"/>
  <c r="D17" i="6" s="1"/>
  <c r="C18" i="6" s="1"/>
  <c r="D18" i="6" s="1"/>
  <c r="C19" i="6" s="1"/>
  <c r="D19" i="6" s="1"/>
  <c r="C20" i="6" s="1"/>
  <c r="D20" i="6" s="1"/>
  <c r="C21" i="6" s="1"/>
  <c r="D21" i="6" s="1"/>
  <c r="C101" i="12"/>
  <c r="C100" i="12"/>
  <c r="CT56" i="12"/>
  <c r="C89" i="12"/>
  <c r="B90" i="12" s="1"/>
  <c r="C90" i="12" s="1"/>
  <c r="B91" i="12" s="1"/>
  <c r="C91" i="12" s="1"/>
  <c r="B92" i="12" s="1"/>
  <c r="C92" i="12" s="1"/>
  <c r="B93" i="12" s="1"/>
  <c r="C93" i="12" s="1"/>
  <c r="B94" i="12" s="1"/>
  <c r="C94" i="12" s="1"/>
  <c r="B96" i="12" s="1"/>
  <c r="B100" i="12" s="1"/>
  <c r="D6" i="15"/>
  <c r="C7" i="15" s="1"/>
  <c r="D7" i="15" s="1"/>
  <c r="C8" i="15" s="1"/>
  <c r="D8" i="15" s="1"/>
  <c r="C9" i="15" s="1"/>
  <c r="D9" i="15" s="1"/>
  <c r="C10" i="15" s="1"/>
  <c r="D10" i="15" s="1"/>
  <c r="C11" i="15" s="1"/>
  <c r="D11" i="15" s="1"/>
  <c r="C12" i="15" s="1"/>
  <c r="C16" i="15" s="1"/>
  <c r="D16" i="15" s="1"/>
  <c r="C17" i="15" s="1"/>
  <c r="D17" i="15" s="1"/>
  <c r="C18" i="15" s="1"/>
  <c r="D18" i="15" s="1"/>
  <c r="C19" i="15" s="1"/>
  <c r="D19" i="15" s="1"/>
  <c r="C20" i="15" s="1"/>
  <c r="D20" i="15" s="1"/>
  <c r="C21" i="15" s="1"/>
  <c r="D21" i="15" s="1"/>
  <c r="BA15" i="12"/>
  <c r="C16" i="12"/>
  <c r="C15" i="12"/>
  <c r="B151" i="12"/>
  <c r="C4" i="12"/>
  <c r="B5" i="12" s="1"/>
  <c r="C5" i="12" s="1"/>
  <c r="B6" i="12" s="1"/>
  <c r="C6" i="12" s="1"/>
  <c r="B7" i="12" s="1"/>
  <c r="C7" i="12" s="1"/>
  <c r="B8" i="12" s="1"/>
  <c r="C8" i="12" s="1"/>
  <c r="B9" i="12" s="1"/>
  <c r="C9" i="12" s="1"/>
  <c r="B11" i="12" s="1"/>
  <c r="B15" i="12" s="1"/>
  <c r="B16" i="12" s="1"/>
  <c r="BV69" i="12"/>
  <c r="BU70" i="12" s="1"/>
  <c r="BV70" i="12" s="1"/>
  <c r="BU133" i="12"/>
  <c r="BV133" i="12" s="1"/>
  <c r="BU134" i="12" s="1"/>
  <c r="BV134" i="12" s="1"/>
  <c r="BU135" i="12" s="1"/>
  <c r="BV135" i="12" s="1"/>
  <c r="BU136" i="12" s="1"/>
  <c r="BV136" i="12" s="1"/>
  <c r="BU137" i="12" s="1"/>
  <c r="BV137" i="12" s="1"/>
  <c r="BU139" i="12" s="1"/>
  <c r="BU143" i="12" s="1"/>
  <c r="BV143" i="12" s="1"/>
  <c r="BU144" i="12" s="1"/>
  <c r="BV144" i="12" s="1"/>
  <c r="BU145" i="12" s="1"/>
  <c r="BV145" i="12" s="1"/>
  <c r="BU146" i="12" s="1"/>
  <c r="BV146" i="12" s="1"/>
  <c r="BU147" i="12" s="1"/>
  <c r="BV147" i="12" s="1"/>
  <c r="BU148" i="12" s="1"/>
  <c r="BV148" i="12" s="1"/>
  <c r="BU151" i="12" s="1"/>
  <c r="BV132" i="12"/>
  <c r="BV111" i="12"/>
  <c r="BU112" i="12" s="1"/>
  <c r="BV112" i="12" s="1"/>
  <c r="BU113" i="12" s="1"/>
  <c r="BV113" i="12" s="1"/>
  <c r="BU114" i="12" s="1"/>
  <c r="BV114" i="12" s="1"/>
  <c r="BU115" i="12" s="1"/>
  <c r="BV115" i="12" s="1"/>
  <c r="BU116" i="12" s="1"/>
  <c r="BV116" i="12" s="1"/>
  <c r="BU118" i="12" s="1"/>
  <c r="BU121" i="12" s="1"/>
  <c r="BV121" i="12" s="1"/>
  <c r="BU122" i="12" s="1"/>
  <c r="BV122" i="12" s="1"/>
  <c r="BU123" i="12" s="1"/>
  <c r="BV123" i="12" s="1"/>
  <c r="BU124" i="12" s="1"/>
  <c r="BV124" i="12" s="1"/>
  <c r="BU125" i="12" s="1"/>
  <c r="BV125" i="12" s="1"/>
  <c r="BU126" i="12" s="1"/>
  <c r="BV126" i="12" s="1"/>
  <c r="BU128" i="12" s="1"/>
  <c r="BV89" i="12"/>
  <c r="BU90" i="12" s="1"/>
  <c r="BV90" i="12" s="1"/>
  <c r="BU91" i="12" s="1"/>
  <c r="BV91" i="12" s="1"/>
  <c r="BU92" i="12" s="1"/>
  <c r="BV92" i="12" s="1"/>
  <c r="BU93" i="12" s="1"/>
  <c r="BV93" i="12" s="1"/>
  <c r="BU94" i="12" s="1"/>
  <c r="BV94" i="12" s="1"/>
  <c r="BU96" i="12" s="1"/>
  <c r="BU100" i="12" s="1"/>
  <c r="BV49" i="12"/>
  <c r="BU50" i="12" s="1"/>
  <c r="BV50" i="12" s="1"/>
  <c r="BU51" i="12" s="1"/>
  <c r="BV51" i="12" s="1"/>
  <c r="BU52" i="12" s="1"/>
  <c r="BV52" i="12" s="1"/>
  <c r="BU53" i="12" s="1"/>
  <c r="BV53" i="12" s="1"/>
  <c r="BU54" i="12" s="1"/>
  <c r="BV54" i="12" s="1"/>
  <c r="BU55" i="12" s="1"/>
  <c r="BU59" i="12" s="1"/>
  <c r="BV28" i="12"/>
  <c r="BU29" i="12" s="1"/>
  <c r="BV29" i="12" s="1"/>
  <c r="BU30" i="12" s="1"/>
  <c r="BV30" i="12" s="1"/>
  <c r="BU31" i="12" s="1"/>
  <c r="BV31" i="12" s="1"/>
  <c r="BU32" i="12" s="1"/>
  <c r="BV32" i="12" s="1"/>
  <c r="BU33" i="12" s="1"/>
  <c r="BV33" i="12" s="1"/>
  <c r="BU34" i="12" s="1"/>
  <c r="BU38" i="12" s="1"/>
  <c r="BU5" i="12"/>
  <c r="BV5" i="12" s="1"/>
  <c r="BU6" i="12" s="1"/>
  <c r="BV6" i="12" s="1"/>
  <c r="BU7" i="12" s="1"/>
  <c r="BV7" i="12" s="1"/>
  <c r="BU8" i="12" s="1"/>
  <c r="BV8" i="12" s="1"/>
  <c r="BU9" i="12" s="1"/>
  <c r="BV9" i="12" s="1"/>
  <c r="BU11" i="12" s="1"/>
  <c r="BU15" i="12" s="1"/>
  <c r="BV4" i="12"/>
  <c r="CT55" i="12"/>
  <c r="M28" i="12"/>
  <c r="L29" i="12" s="1"/>
  <c r="M29" i="12" s="1"/>
  <c r="M132" i="12"/>
  <c r="L133" i="12" s="1"/>
  <c r="M133" i="12" s="1"/>
  <c r="L134" i="12" s="1"/>
  <c r="M134" i="12" s="1"/>
  <c r="L135" i="12" s="1"/>
  <c r="M135" i="12" s="1"/>
  <c r="L136" i="12" s="1"/>
  <c r="M136" i="12" s="1"/>
  <c r="L137" i="12" s="1"/>
  <c r="M137" i="12" s="1"/>
  <c r="L139" i="12" s="1"/>
  <c r="L143" i="12" s="1"/>
  <c r="M143" i="12" s="1"/>
  <c r="L144" i="12" s="1"/>
  <c r="M144" i="12" s="1"/>
  <c r="L145" i="12" s="1"/>
  <c r="M145" i="12" s="1"/>
  <c r="L146" i="12" s="1"/>
  <c r="M146" i="12" s="1"/>
  <c r="L147" i="12" s="1"/>
  <c r="M147" i="12" s="1"/>
  <c r="L148" i="12" s="1"/>
  <c r="M148" i="12" s="1"/>
  <c r="L151" i="12" s="1"/>
  <c r="M111" i="12"/>
  <c r="L112" i="12" s="1"/>
  <c r="M112" i="12" s="1"/>
  <c r="L113" i="12" s="1"/>
  <c r="M113" i="12" s="1"/>
  <c r="L114" i="12" s="1"/>
  <c r="M114" i="12" s="1"/>
  <c r="L115" i="12" s="1"/>
  <c r="M115" i="12" s="1"/>
  <c r="L116" i="12" s="1"/>
  <c r="M116" i="12" s="1"/>
  <c r="L118" i="12" s="1"/>
  <c r="L121" i="12" s="1"/>
  <c r="M121" i="12" s="1"/>
  <c r="L122" i="12" s="1"/>
  <c r="M122" i="12" s="1"/>
  <c r="L123" i="12" s="1"/>
  <c r="M123" i="12" s="1"/>
  <c r="L124" i="12" s="1"/>
  <c r="M124" i="12" s="1"/>
  <c r="L125" i="12" s="1"/>
  <c r="M125" i="12" s="1"/>
  <c r="L126" i="12" s="1"/>
  <c r="M126" i="12" s="1"/>
  <c r="L128" i="12" s="1"/>
  <c r="M89" i="12"/>
  <c r="L90" i="12" s="1"/>
  <c r="M90" i="12" s="1"/>
  <c r="L91" i="12" s="1"/>
  <c r="M91" i="12" s="1"/>
  <c r="L92" i="12" s="1"/>
  <c r="M92" i="12" s="1"/>
  <c r="L93" i="12" s="1"/>
  <c r="M93" i="12" s="1"/>
  <c r="L94" i="12" s="1"/>
  <c r="M94" i="12" s="1"/>
  <c r="L96" i="12" s="1"/>
  <c r="L100" i="12" s="1"/>
  <c r="L70" i="12"/>
  <c r="M70" i="12" s="1"/>
  <c r="L71" i="12" s="1"/>
  <c r="M71" i="12" s="1"/>
  <c r="L72" i="12" s="1"/>
  <c r="M72" i="12" s="1"/>
  <c r="L73" i="12" s="1"/>
  <c r="M73" i="12" s="1"/>
  <c r="L74" i="12" s="1"/>
  <c r="M74" i="12" s="1"/>
  <c r="L76" i="12" s="1"/>
  <c r="L80" i="12" s="1"/>
  <c r="M80" i="12" s="1"/>
  <c r="M69" i="12"/>
  <c r="M49" i="12"/>
  <c r="L50" i="12" s="1"/>
  <c r="M50" i="12" s="1"/>
  <c r="L51" i="12" s="1"/>
  <c r="M51" i="12" s="1"/>
  <c r="L52" i="12" s="1"/>
  <c r="M52" i="12" s="1"/>
  <c r="L53" i="12" s="1"/>
  <c r="M53" i="12" s="1"/>
  <c r="L54" i="12" s="1"/>
  <c r="M54" i="12" s="1"/>
  <c r="L55" i="12" s="1"/>
  <c r="L59" i="12" s="1"/>
  <c r="M4" i="12"/>
  <c r="L5" i="12" s="1"/>
  <c r="M5" i="12" s="1"/>
  <c r="L6" i="12" s="1"/>
  <c r="M6" i="12" s="1"/>
  <c r="L7" i="12" s="1"/>
  <c r="M7" i="12" s="1"/>
  <c r="L8" i="12" s="1"/>
  <c r="M8" i="12" s="1"/>
  <c r="L9" i="12" s="1"/>
  <c r="M9" i="12" s="1"/>
  <c r="L11" i="12" s="1"/>
  <c r="L15" i="12" s="1"/>
  <c r="X28" i="12"/>
  <c r="W29" i="12" s="1"/>
  <c r="X29" i="12" s="1"/>
  <c r="AH28" i="12"/>
  <c r="AG29" i="12" s="1"/>
  <c r="AH29" i="12" s="1"/>
  <c r="AR28" i="12"/>
  <c r="AQ29" i="12" s="1"/>
  <c r="AR29" i="12" s="1"/>
  <c r="BB28" i="12"/>
  <c r="BA29" i="12" s="1"/>
  <c r="BB29" i="12" s="1"/>
  <c r="BL28" i="12"/>
  <c r="CG105" i="12"/>
  <c r="CG104" i="12"/>
  <c r="CG103" i="12"/>
  <c r="CG102" i="12"/>
  <c r="CG101" i="12"/>
  <c r="BL89" i="12"/>
  <c r="BK90" i="12" s="1"/>
  <c r="BL90" i="12" s="1"/>
  <c r="BK91" i="12" s="1"/>
  <c r="BL91" i="12" s="1"/>
  <c r="BK92" i="12" s="1"/>
  <c r="BL92" i="12" s="1"/>
  <c r="BK93" i="12" s="1"/>
  <c r="BL93" i="12" s="1"/>
  <c r="BK94" i="12" s="1"/>
  <c r="BL94" i="12" s="1"/>
  <c r="BK96" i="12" s="1"/>
  <c r="BK100" i="12" s="1"/>
  <c r="BL100" i="12" s="1"/>
  <c r="BK101" i="12" s="1"/>
  <c r="BL101" i="12" s="1"/>
  <c r="BK102" i="12" s="1"/>
  <c r="BL102" i="12" s="1"/>
  <c r="BK103" i="12" s="1"/>
  <c r="BL103" i="12" s="1"/>
  <c r="BK104" i="12" s="1"/>
  <c r="BL104" i="12" s="1"/>
  <c r="BK105" i="12" s="1"/>
  <c r="BL105" i="12" s="1"/>
  <c r="BB89" i="12"/>
  <c r="BA90" i="12" s="1"/>
  <c r="BB90" i="12" s="1"/>
  <c r="BA91" i="12" s="1"/>
  <c r="BB91" i="12" s="1"/>
  <c r="BA92" i="12" s="1"/>
  <c r="BB92" i="12" s="1"/>
  <c r="BA93" i="12" s="1"/>
  <c r="BB93" i="12" s="1"/>
  <c r="BA94" i="12" s="1"/>
  <c r="BB94" i="12" s="1"/>
  <c r="BA96" i="12" s="1"/>
  <c r="BA100" i="12" s="1"/>
  <c r="BB100" i="12" s="1"/>
  <c r="BA101" i="12" s="1"/>
  <c r="BB101" i="12" s="1"/>
  <c r="BA102" i="12" s="1"/>
  <c r="BB102" i="12" s="1"/>
  <c r="BA103" i="12" s="1"/>
  <c r="BB103" i="12" s="1"/>
  <c r="BA104" i="12" s="1"/>
  <c r="BB104" i="12" s="1"/>
  <c r="BA105" i="12" s="1"/>
  <c r="BB105" i="12" s="1"/>
  <c r="AR89" i="12"/>
  <c r="AQ90" i="12" s="1"/>
  <c r="AR90" i="12" s="1"/>
  <c r="AQ91" i="12" s="1"/>
  <c r="AR91" i="12" s="1"/>
  <c r="AQ92" i="12" s="1"/>
  <c r="AR92" i="12" s="1"/>
  <c r="AQ93" i="12" s="1"/>
  <c r="AR93" i="12" s="1"/>
  <c r="AQ94" i="12" s="1"/>
  <c r="AR94" i="12" s="1"/>
  <c r="AQ96" i="12" s="1"/>
  <c r="AQ100" i="12" s="1"/>
  <c r="AR100" i="12" s="1"/>
  <c r="AQ101" i="12" s="1"/>
  <c r="AR101" i="12" s="1"/>
  <c r="AQ102" i="12" s="1"/>
  <c r="AR102" i="12" s="1"/>
  <c r="AQ103" i="12" s="1"/>
  <c r="AR103" i="12" s="1"/>
  <c r="AQ104" i="12" s="1"/>
  <c r="AR104" i="12" s="1"/>
  <c r="AQ105" i="12" s="1"/>
  <c r="AR105" i="12" s="1"/>
  <c r="AH89" i="12"/>
  <c r="AG90" i="12" s="1"/>
  <c r="AH90" i="12" s="1"/>
  <c r="AG91" i="12" s="1"/>
  <c r="AH91" i="12" s="1"/>
  <c r="AG92" i="12" s="1"/>
  <c r="AH92" i="12" s="1"/>
  <c r="AG93" i="12" s="1"/>
  <c r="AH93" i="12" s="1"/>
  <c r="AG94" i="12" s="1"/>
  <c r="AH94" i="12" s="1"/>
  <c r="AG96" i="12" s="1"/>
  <c r="AG100" i="12" s="1"/>
  <c r="AH100" i="12" s="1"/>
  <c r="AG101" i="12" s="1"/>
  <c r="AH101" i="12" s="1"/>
  <c r="AG102" i="12" s="1"/>
  <c r="AH102" i="12" s="1"/>
  <c r="AG103" i="12" s="1"/>
  <c r="AH103" i="12" s="1"/>
  <c r="AG104" i="12" s="1"/>
  <c r="AH104" i="12" s="1"/>
  <c r="AG105" i="12" s="1"/>
  <c r="AH105" i="12" s="1"/>
  <c r="X89" i="12"/>
  <c r="W90" i="12" s="1"/>
  <c r="X90" i="12" s="1"/>
  <c r="W91" i="12" s="1"/>
  <c r="X91" i="12" s="1"/>
  <c r="W92" i="12" s="1"/>
  <c r="X92" i="12" s="1"/>
  <c r="W93" i="12" s="1"/>
  <c r="X93" i="12" s="1"/>
  <c r="W94" i="12" s="1"/>
  <c r="X94" i="12" s="1"/>
  <c r="W96" i="12" s="1"/>
  <c r="W100" i="12" s="1"/>
  <c r="X100" i="12" s="1"/>
  <c r="W101" i="12" s="1"/>
  <c r="X101" i="12" s="1"/>
  <c r="W102" i="12" s="1"/>
  <c r="X102" i="12" s="1"/>
  <c r="W103" i="12" s="1"/>
  <c r="X103" i="12" s="1"/>
  <c r="W104" i="12" s="1"/>
  <c r="X104" i="12" s="1"/>
  <c r="W105" i="12" s="1"/>
  <c r="X105" i="12" s="1"/>
  <c r="CG64" i="12"/>
  <c r="CG63" i="12"/>
  <c r="CG62" i="12"/>
  <c r="CG61" i="12"/>
  <c r="CG60" i="12"/>
  <c r="BL49" i="12"/>
  <c r="BK50" i="12" s="1"/>
  <c r="BL50" i="12" s="1"/>
  <c r="BK51" i="12" s="1"/>
  <c r="BL51" i="12" s="1"/>
  <c r="BK52" i="12" s="1"/>
  <c r="BL52" i="12" s="1"/>
  <c r="BK53" i="12" s="1"/>
  <c r="BL53" i="12" s="1"/>
  <c r="BK54" i="12" s="1"/>
  <c r="BL54" i="12" s="1"/>
  <c r="BK55" i="12" s="1"/>
  <c r="BK59" i="12" s="1"/>
  <c r="BL59" i="12" s="1"/>
  <c r="BK60" i="12" s="1"/>
  <c r="BL60" i="12" s="1"/>
  <c r="BK61" i="12" s="1"/>
  <c r="BL61" i="12" s="1"/>
  <c r="BK62" i="12" s="1"/>
  <c r="BL62" i="12" s="1"/>
  <c r="BK63" i="12" s="1"/>
  <c r="BL63" i="12" s="1"/>
  <c r="BK64" i="12" s="1"/>
  <c r="BL64" i="12" s="1"/>
  <c r="BB49" i="12"/>
  <c r="BA50" i="12" s="1"/>
  <c r="BB50" i="12" s="1"/>
  <c r="BA51" i="12" s="1"/>
  <c r="BB51" i="12" s="1"/>
  <c r="BA52" i="12" s="1"/>
  <c r="BB52" i="12" s="1"/>
  <c r="BA53" i="12" s="1"/>
  <c r="BB53" i="12" s="1"/>
  <c r="BA54" i="12" s="1"/>
  <c r="BB54" i="12" s="1"/>
  <c r="BA55" i="12" s="1"/>
  <c r="BA59" i="12" s="1"/>
  <c r="BB59" i="12" s="1"/>
  <c r="AR49" i="12"/>
  <c r="AQ50" i="12" s="1"/>
  <c r="AR50" i="12" s="1"/>
  <c r="AQ51" i="12" s="1"/>
  <c r="AR51" i="12" s="1"/>
  <c r="AQ52" i="12" s="1"/>
  <c r="AR52" i="12" s="1"/>
  <c r="AQ53" i="12" s="1"/>
  <c r="AR53" i="12" s="1"/>
  <c r="AQ54" i="12" s="1"/>
  <c r="AR54" i="12" s="1"/>
  <c r="AQ55" i="12" s="1"/>
  <c r="AQ59" i="12" s="1"/>
  <c r="AR59" i="12" s="1"/>
  <c r="AQ60" i="12" s="1"/>
  <c r="AR60" i="12" s="1"/>
  <c r="AQ61" i="12" s="1"/>
  <c r="AR61" i="12" s="1"/>
  <c r="AQ62" i="12" s="1"/>
  <c r="AR62" i="12" s="1"/>
  <c r="AQ63" i="12" s="1"/>
  <c r="AR63" i="12" s="1"/>
  <c r="AQ64" i="12" s="1"/>
  <c r="AR64" i="12" s="1"/>
  <c r="AH49" i="12"/>
  <c r="AG50" i="12" s="1"/>
  <c r="AH50" i="12" s="1"/>
  <c r="AG51" i="12" s="1"/>
  <c r="AH51" i="12" s="1"/>
  <c r="AG52" i="12" s="1"/>
  <c r="AH52" i="12" s="1"/>
  <c r="AG53" i="12" s="1"/>
  <c r="AH53" i="12" s="1"/>
  <c r="AG54" i="12" s="1"/>
  <c r="AH54" i="12" s="1"/>
  <c r="AG55" i="12" s="1"/>
  <c r="AG59" i="12" s="1"/>
  <c r="AH59" i="12" s="1"/>
  <c r="AG60" i="12" s="1"/>
  <c r="AH60" i="12" s="1"/>
  <c r="AG61" i="12" s="1"/>
  <c r="AH61" i="12" s="1"/>
  <c r="AG62" i="12" s="1"/>
  <c r="AH62" i="12" s="1"/>
  <c r="AG63" i="12" s="1"/>
  <c r="AH63" i="12" s="1"/>
  <c r="AG64" i="12" s="1"/>
  <c r="AH64" i="12" s="1"/>
  <c r="X49" i="12"/>
  <c r="W50" i="12" s="1"/>
  <c r="X50" i="12" s="1"/>
  <c r="W51" i="12" s="1"/>
  <c r="X51" i="12" s="1"/>
  <c r="W52" i="12" s="1"/>
  <c r="X52" i="12" s="1"/>
  <c r="W53" i="12" s="1"/>
  <c r="X53" i="12" s="1"/>
  <c r="W54" i="12" s="1"/>
  <c r="X54" i="12" s="1"/>
  <c r="W55" i="12" s="1"/>
  <c r="W59" i="12" s="1"/>
  <c r="X59" i="12" s="1"/>
  <c r="W60" i="12" s="1"/>
  <c r="X60" i="12" s="1"/>
  <c r="W61" i="12" s="1"/>
  <c r="X61" i="12" s="1"/>
  <c r="W62" i="12" s="1"/>
  <c r="X62" i="12" s="1"/>
  <c r="W63" i="12" s="1"/>
  <c r="X63" i="12" s="1"/>
  <c r="W64" i="12" s="1"/>
  <c r="X64" i="12" s="1"/>
  <c r="CH148" i="12"/>
  <c r="CH147" i="12"/>
  <c r="CH146" i="12"/>
  <c r="CH145" i="12"/>
  <c r="CH144" i="12"/>
  <c r="BL132" i="12"/>
  <c r="BK133" i="12" s="1"/>
  <c r="BL133" i="12" s="1"/>
  <c r="BK134" i="12" s="1"/>
  <c r="BL134" i="12" s="1"/>
  <c r="BK135" i="12" s="1"/>
  <c r="BL135" i="12" s="1"/>
  <c r="BK136" i="12" s="1"/>
  <c r="BL136" i="12" s="1"/>
  <c r="BK137" i="12" s="1"/>
  <c r="BL137" i="12" s="1"/>
  <c r="BK139" i="12" s="1"/>
  <c r="BK143" i="12" s="1"/>
  <c r="BL143" i="12" s="1"/>
  <c r="BK144" i="12" s="1"/>
  <c r="BL144" i="12" s="1"/>
  <c r="BK145" i="12" s="1"/>
  <c r="BL145" i="12" s="1"/>
  <c r="BK146" i="12" s="1"/>
  <c r="BL146" i="12" s="1"/>
  <c r="BK147" i="12" s="1"/>
  <c r="BL147" i="12" s="1"/>
  <c r="BK148" i="12" s="1"/>
  <c r="BL148" i="12" s="1"/>
  <c r="BK151" i="12" s="1"/>
  <c r="BB132" i="12"/>
  <c r="BA133" i="12" s="1"/>
  <c r="BB133" i="12" s="1"/>
  <c r="BA134" i="12" s="1"/>
  <c r="BB134" i="12" s="1"/>
  <c r="BA135" i="12" s="1"/>
  <c r="BB135" i="12" s="1"/>
  <c r="BA136" i="12" s="1"/>
  <c r="BB136" i="12" s="1"/>
  <c r="BA137" i="12" s="1"/>
  <c r="BB137" i="12" s="1"/>
  <c r="BA139" i="12" s="1"/>
  <c r="BA143" i="12" s="1"/>
  <c r="BB143" i="12" s="1"/>
  <c r="BA144" i="12" s="1"/>
  <c r="BB144" i="12" s="1"/>
  <c r="BA145" i="12" s="1"/>
  <c r="BB145" i="12" s="1"/>
  <c r="BA146" i="12" s="1"/>
  <c r="BB146" i="12" s="1"/>
  <c r="BA147" i="12" s="1"/>
  <c r="BB147" i="12" s="1"/>
  <c r="BA148" i="12" s="1"/>
  <c r="BB148" i="12" s="1"/>
  <c r="BA151" i="12" s="1"/>
  <c r="AR132" i="12"/>
  <c r="AQ133" i="12" s="1"/>
  <c r="AR133" i="12" s="1"/>
  <c r="AQ134" i="12" s="1"/>
  <c r="AR134" i="12" s="1"/>
  <c r="AQ135" i="12" s="1"/>
  <c r="AR135" i="12" s="1"/>
  <c r="AQ136" i="12" s="1"/>
  <c r="AR136" i="12" s="1"/>
  <c r="AQ137" i="12" s="1"/>
  <c r="AR137" i="12" s="1"/>
  <c r="AQ139" i="12" s="1"/>
  <c r="AQ143" i="12" s="1"/>
  <c r="AR143" i="12" s="1"/>
  <c r="AQ144" i="12" s="1"/>
  <c r="AR144" i="12" s="1"/>
  <c r="AQ145" i="12" s="1"/>
  <c r="AR145" i="12" s="1"/>
  <c r="AQ146" i="12" s="1"/>
  <c r="AR146" i="12" s="1"/>
  <c r="AQ147" i="12" s="1"/>
  <c r="AR147" i="12" s="1"/>
  <c r="AQ148" i="12" s="1"/>
  <c r="AR148" i="12" s="1"/>
  <c r="AQ151" i="12" s="1"/>
  <c r="AH132" i="12"/>
  <c r="AG133" i="12" s="1"/>
  <c r="AH133" i="12" s="1"/>
  <c r="AG134" i="12" s="1"/>
  <c r="AH134" i="12" s="1"/>
  <c r="AG135" i="12" s="1"/>
  <c r="AH135" i="12" s="1"/>
  <c r="AG136" i="12" s="1"/>
  <c r="AH136" i="12" s="1"/>
  <c r="AG137" i="12" s="1"/>
  <c r="AH137" i="12" s="1"/>
  <c r="AG139" i="12" s="1"/>
  <c r="AG143" i="12" s="1"/>
  <c r="AH143" i="12" s="1"/>
  <c r="AG144" i="12" s="1"/>
  <c r="AH144" i="12" s="1"/>
  <c r="AG145" i="12" s="1"/>
  <c r="AH145" i="12" s="1"/>
  <c r="AG146" i="12" s="1"/>
  <c r="AH146" i="12" s="1"/>
  <c r="AG147" i="12" s="1"/>
  <c r="AH147" i="12" s="1"/>
  <c r="AG148" i="12" s="1"/>
  <c r="AH148" i="12" s="1"/>
  <c r="AG151" i="12" s="1"/>
  <c r="X132" i="12"/>
  <c r="W133" i="12" s="1"/>
  <c r="X133" i="12" s="1"/>
  <c r="W134" i="12" s="1"/>
  <c r="X134" i="12" s="1"/>
  <c r="W135" i="12" s="1"/>
  <c r="X135" i="12" s="1"/>
  <c r="W136" i="12" s="1"/>
  <c r="X136" i="12" s="1"/>
  <c r="W137" i="12" s="1"/>
  <c r="X137" i="12" s="1"/>
  <c r="W139" i="12" s="1"/>
  <c r="W143" i="12" s="1"/>
  <c r="X143" i="12" s="1"/>
  <c r="W144" i="12" s="1"/>
  <c r="X144" i="12" s="1"/>
  <c r="W145" i="12" s="1"/>
  <c r="X145" i="12" s="1"/>
  <c r="W146" i="12" s="1"/>
  <c r="X146" i="12" s="1"/>
  <c r="W147" i="12" s="1"/>
  <c r="X147" i="12" s="1"/>
  <c r="W148" i="12" s="1"/>
  <c r="X148" i="12" s="1"/>
  <c r="W151" i="12" s="1"/>
  <c r="CG126" i="12"/>
  <c r="CG125" i="12"/>
  <c r="CG124" i="12"/>
  <c r="CG123" i="12"/>
  <c r="CG122" i="12"/>
  <c r="BL111" i="12"/>
  <c r="BK112" i="12" s="1"/>
  <c r="BL112" i="12" s="1"/>
  <c r="BK113" i="12" s="1"/>
  <c r="BL113" i="12" s="1"/>
  <c r="BK114" i="12" s="1"/>
  <c r="BL114" i="12" s="1"/>
  <c r="BK115" i="12" s="1"/>
  <c r="BL115" i="12" s="1"/>
  <c r="BK116" i="12" s="1"/>
  <c r="BL116" i="12" s="1"/>
  <c r="BK118" i="12" s="1"/>
  <c r="BK121" i="12" s="1"/>
  <c r="BB111" i="12"/>
  <c r="BA112" i="12" s="1"/>
  <c r="BB112" i="12" s="1"/>
  <c r="BA113" i="12" s="1"/>
  <c r="BB113" i="12" s="1"/>
  <c r="BA114" i="12" s="1"/>
  <c r="BB114" i="12" s="1"/>
  <c r="BA115" i="12" s="1"/>
  <c r="BB115" i="12" s="1"/>
  <c r="BA116" i="12" s="1"/>
  <c r="BB116" i="12" s="1"/>
  <c r="BA118" i="12" s="1"/>
  <c r="BA121" i="12" s="1"/>
  <c r="BB121" i="12" s="1"/>
  <c r="BA122" i="12" s="1"/>
  <c r="BB122" i="12" s="1"/>
  <c r="BA123" i="12" s="1"/>
  <c r="BB123" i="12" s="1"/>
  <c r="BA124" i="12" s="1"/>
  <c r="BB124" i="12" s="1"/>
  <c r="BA125" i="12" s="1"/>
  <c r="BB125" i="12" s="1"/>
  <c r="BA126" i="12" s="1"/>
  <c r="BB126" i="12" s="1"/>
  <c r="BA128" i="12" s="1"/>
  <c r="AR111" i="12"/>
  <c r="AQ112" i="12" s="1"/>
  <c r="AR112" i="12" s="1"/>
  <c r="AQ113" i="12" s="1"/>
  <c r="AR113" i="12" s="1"/>
  <c r="AQ114" i="12" s="1"/>
  <c r="AR114" i="12" s="1"/>
  <c r="AQ115" i="12" s="1"/>
  <c r="AR115" i="12" s="1"/>
  <c r="AQ116" i="12" s="1"/>
  <c r="AR116" i="12" s="1"/>
  <c r="AQ118" i="12" s="1"/>
  <c r="AQ121" i="12" s="1"/>
  <c r="AR121" i="12" s="1"/>
  <c r="AQ122" i="12" s="1"/>
  <c r="AR122" i="12" s="1"/>
  <c r="AQ123" i="12" s="1"/>
  <c r="AR123" i="12" s="1"/>
  <c r="AQ124" i="12" s="1"/>
  <c r="AR124" i="12" s="1"/>
  <c r="AQ125" i="12" s="1"/>
  <c r="AR125" i="12" s="1"/>
  <c r="AQ126" i="12" s="1"/>
  <c r="AR126" i="12" s="1"/>
  <c r="AQ128" i="12" s="1"/>
  <c r="AH111" i="12"/>
  <c r="AG112" i="12" s="1"/>
  <c r="AH112" i="12" s="1"/>
  <c r="AG113" i="12" s="1"/>
  <c r="AH113" i="12" s="1"/>
  <c r="AG114" i="12" s="1"/>
  <c r="AH114" i="12" s="1"/>
  <c r="AG115" i="12" s="1"/>
  <c r="AH115" i="12" s="1"/>
  <c r="AG116" i="12" s="1"/>
  <c r="AH116" i="12" s="1"/>
  <c r="AG118" i="12" s="1"/>
  <c r="AG121" i="12" s="1"/>
  <c r="AH121" i="12" s="1"/>
  <c r="AG122" i="12" s="1"/>
  <c r="AH122" i="12" s="1"/>
  <c r="AG123" i="12" s="1"/>
  <c r="AH123" i="12" s="1"/>
  <c r="AG124" i="12" s="1"/>
  <c r="AH124" i="12" s="1"/>
  <c r="AG125" i="12" s="1"/>
  <c r="AH125" i="12" s="1"/>
  <c r="AG126" i="12" s="1"/>
  <c r="AH126" i="12" s="1"/>
  <c r="AG128" i="12" s="1"/>
  <c r="X111" i="12"/>
  <c r="W112" i="12" s="1"/>
  <c r="X112" i="12" s="1"/>
  <c r="W113" i="12" s="1"/>
  <c r="X113" i="12" s="1"/>
  <c r="W114" i="12" s="1"/>
  <c r="X114" i="12" s="1"/>
  <c r="W115" i="12" s="1"/>
  <c r="X115" i="12" s="1"/>
  <c r="W116" i="12" s="1"/>
  <c r="X116" i="12" s="1"/>
  <c r="W118" i="12" s="1"/>
  <c r="W121" i="12" s="1"/>
  <c r="X121" i="12" s="1"/>
  <c r="W122" i="12" s="1"/>
  <c r="X122" i="12" s="1"/>
  <c r="W123" i="12" s="1"/>
  <c r="X123" i="12" s="1"/>
  <c r="W124" i="12" s="1"/>
  <c r="X124" i="12" s="1"/>
  <c r="W125" i="12" s="1"/>
  <c r="X125" i="12" s="1"/>
  <c r="W126" i="12" s="1"/>
  <c r="X126" i="12" s="1"/>
  <c r="W128" i="12" s="1"/>
  <c r="CG85" i="12"/>
  <c r="CG84" i="12"/>
  <c r="CG83" i="12"/>
  <c r="CG82" i="12"/>
  <c r="CG81" i="12"/>
  <c r="BL69" i="12"/>
  <c r="BK70" i="12" s="1"/>
  <c r="BL70" i="12" s="1"/>
  <c r="BK71" i="12" s="1"/>
  <c r="BL71" i="12" s="1"/>
  <c r="BK72" i="12" s="1"/>
  <c r="BL72" i="12" s="1"/>
  <c r="BK73" i="12" s="1"/>
  <c r="BL73" i="12" s="1"/>
  <c r="BK74" i="12" s="1"/>
  <c r="BL74" i="12" s="1"/>
  <c r="BK76" i="12" s="1"/>
  <c r="BK80" i="12" s="1"/>
  <c r="BL80" i="12" s="1"/>
  <c r="BK81" i="12" s="1"/>
  <c r="BL81" i="12" s="1"/>
  <c r="BK82" i="12" s="1"/>
  <c r="BL82" i="12" s="1"/>
  <c r="BK83" i="12" s="1"/>
  <c r="BL83" i="12" s="1"/>
  <c r="BK84" i="12" s="1"/>
  <c r="BL84" i="12" s="1"/>
  <c r="BK85" i="12" s="1"/>
  <c r="BL85" i="12" s="1"/>
  <c r="BB69" i="12"/>
  <c r="BA70" i="12" s="1"/>
  <c r="BB70" i="12" s="1"/>
  <c r="BA71" i="12" s="1"/>
  <c r="BB71" i="12" s="1"/>
  <c r="BA72" i="12" s="1"/>
  <c r="BB72" i="12" s="1"/>
  <c r="BA73" i="12" s="1"/>
  <c r="BB73" i="12" s="1"/>
  <c r="BA74" i="12" s="1"/>
  <c r="BB74" i="12" s="1"/>
  <c r="BA76" i="12" s="1"/>
  <c r="BA80" i="12" s="1"/>
  <c r="BB80" i="12" s="1"/>
  <c r="BA81" i="12" s="1"/>
  <c r="BB81" i="12" s="1"/>
  <c r="BA82" i="12" s="1"/>
  <c r="BB82" i="12" s="1"/>
  <c r="BA83" i="12" s="1"/>
  <c r="BB83" i="12" s="1"/>
  <c r="BA84" i="12" s="1"/>
  <c r="BB84" i="12" s="1"/>
  <c r="BA85" i="12" s="1"/>
  <c r="BB85" i="12" s="1"/>
  <c r="AR69" i="12"/>
  <c r="AQ70" i="12" s="1"/>
  <c r="AR70" i="12" s="1"/>
  <c r="AQ71" i="12" s="1"/>
  <c r="AR71" i="12" s="1"/>
  <c r="AQ72" i="12" s="1"/>
  <c r="AR72" i="12" s="1"/>
  <c r="AQ73" i="12" s="1"/>
  <c r="AR73" i="12" s="1"/>
  <c r="AQ74" i="12" s="1"/>
  <c r="AR74" i="12" s="1"/>
  <c r="AQ76" i="12" s="1"/>
  <c r="AQ80" i="12" s="1"/>
  <c r="AR80" i="12" s="1"/>
  <c r="AQ81" i="12" s="1"/>
  <c r="AR81" i="12" s="1"/>
  <c r="AQ82" i="12" s="1"/>
  <c r="AR82" i="12" s="1"/>
  <c r="AQ83" i="12" s="1"/>
  <c r="AR83" i="12" s="1"/>
  <c r="AQ84" i="12" s="1"/>
  <c r="AR84" i="12" s="1"/>
  <c r="AQ85" i="12" s="1"/>
  <c r="AR85" i="12" s="1"/>
  <c r="AH69" i="12"/>
  <c r="AG70" i="12" s="1"/>
  <c r="AH70" i="12" s="1"/>
  <c r="AG71" i="12" s="1"/>
  <c r="AH71" i="12" s="1"/>
  <c r="AG72" i="12" s="1"/>
  <c r="AH72" i="12" s="1"/>
  <c r="AG73" i="12" s="1"/>
  <c r="AH73" i="12" s="1"/>
  <c r="AG74" i="12" s="1"/>
  <c r="AH74" i="12" s="1"/>
  <c r="AG76" i="12" s="1"/>
  <c r="AG80" i="12" s="1"/>
  <c r="AH80" i="12" s="1"/>
  <c r="AG81" i="12" s="1"/>
  <c r="AH81" i="12" s="1"/>
  <c r="AG82" i="12" s="1"/>
  <c r="AH82" i="12" s="1"/>
  <c r="AG83" i="12" s="1"/>
  <c r="AH83" i="12" s="1"/>
  <c r="AG84" i="12" s="1"/>
  <c r="AH84" i="12" s="1"/>
  <c r="AG85" i="12" s="1"/>
  <c r="AH85" i="12" s="1"/>
  <c r="X69" i="12"/>
  <c r="W70" i="12" s="1"/>
  <c r="X70" i="12" s="1"/>
  <c r="W71" i="12" s="1"/>
  <c r="X71" i="12" s="1"/>
  <c r="W72" i="12" s="1"/>
  <c r="X72" i="12" s="1"/>
  <c r="W73" i="12" s="1"/>
  <c r="X73" i="12" s="1"/>
  <c r="W74" i="12" s="1"/>
  <c r="X74" i="12" s="1"/>
  <c r="W76" i="12" s="1"/>
  <c r="W80" i="12" s="1"/>
  <c r="X80" i="12" s="1"/>
  <c r="W81" i="12" s="1"/>
  <c r="X81" i="12" s="1"/>
  <c r="W82" i="12" s="1"/>
  <c r="X82" i="12" s="1"/>
  <c r="W83" i="12" s="1"/>
  <c r="X83" i="12" s="1"/>
  <c r="W84" i="12" s="1"/>
  <c r="X84" i="12" s="1"/>
  <c r="W85" i="12" s="1"/>
  <c r="X85" i="12" s="1"/>
  <c r="CG43" i="12"/>
  <c r="CG42" i="12"/>
  <c r="CG41" i="12"/>
  <c r="CG40" i="12"/>
  <c r="CG39" i="12"/>
  <c r="BK29" i="12"/>
  <c r="BL29" i="12" s="1"/>
  <c r="CG20" i="12"/>
  <c r="CG19" i="12"/>
  <c r="CG18" i="12"/>
  <c r="CG17" i="12"/>
  <c r="CG16" i="12"/>
  <c r="BL4" i="12"/>
  <c r="BK5" i="12" s="1"/>
  <c r="BL5" i="12" s="1"/>
  <c r="BK6" i="12" s="1"/>
  <c r="BL6" i="12" s="1"/>
  <c r="BK7" i="12" s="1"/>
  <c r="BL7" i="12" s="1"/>
  <c r="BK8" i="12" s="1"/>
  <c r="BL8" i="12" s="1"/>
  <c r="BK9" i="12" s="1"/>
  <c r="BL9" i="12" s="1"/>
  <c r="BK11" i="12" s="1"/>
  <c r="BK15" i="12" s="1"/>
  <c r="BL15" i="12" s="1"/>
  <c r="BK16" i="12" s="1"/>
  <c r="BL16" i="12" s="1"/>
  <c r="BK17" i="12" s="1"/>
  <c r="BL17" i="12" s="1"/>
  <c r="BK18" i="12" s="1"/>
  <c r="BL18" i="12" s="1"/>
  <c r="BK19" i="12" s="1"/>
  <c r="BL19" i="12" s="1"/>
  <c r="BK20" i="12" s="1"/>
  <c r="BL20" i="12" s="1"/>
  <c r="BB4" i="12"/>
  <c r="BA5" i="12" s="1"/>
  <c r="BB5" i="12" s="1"/>
  <c r="BA6" i="12" s="1"/>
  <c r="BB6" i="12" s="1"/>
  <c r="BA7" i="12" s="1"/>
  <c r="BB7" i="12" s="1"/>
  <c r="BA8" i="12" s="1"/>
  <c r="BB8" i="12" s="1"/>
  <c r="BA9" i="12" s="1"/>
  <c r="BB9" i="12" s="1"/>
  <c r="BA11" i="12" s="1"/>
  <c r="AR4" i="12"/>
  <c r="AQ5" i="12" s="1"/>
  <c r="AR5" i="12" s="1"/>
  <c r="AQ6" i="12" s="1"/>
  <c r="AR6" i="12" s="1"/>
  <c r="AQ7" i="12" s="1"/>
  <c r="AR7" i="12" s="1"/>
  <c r="AQ8" i="12" s="1"/>
  <c r="AR8" i="12" s="1"/>
  <c r="AQ9" i="12" s="1"/>
  <c r="AR9" i="12" s="1"/>
  <c r="AQ11" i="12" s="1"/>
  <c r="AQ15" i="12" s="1"/>
  <c r="AR15" i="12" s="1"/>
  <c r="AQ16" i="12" s="1"/>
  <c r="AR16" i="12" s="1"/>
  <c r="AQ17" i="12" s="1"/>
  <c r="AR17" i="12" s="1"/>
  <c r="AQ18" i="12" s="1"/>
  <c r="AR18" i="12" s="1"/>
  <c r="AQ19" i="12" s="1"/>
  <c r="AR19" i="12" s="1"/>
  <c r="AQ20" i="12" s="1"/>
  <c r="AR20" i="12" s="1"/>
  <c r="AH4" i="12"/>
  <c r="AG5" i="12" s="1"/>
  <c r="AH5" i="12" s="1"/>
  <c r="AG6" i="12" s="1"/>
  <c r="AH6" i="12" s="1"/>
  <c r="AG7" i="12" s="1"/>
  <c r="AH7" i="12" s="1"/>
  <c r="AG8" i="12" s="1"/>
  <c r="AH8" i="12" s="1"/>
  <c r="AG9" i="12" s="1"/>
  <c r="AH9" i="12" s="1"/>
  <c r="AG11" i="12" s="1"/>
  <c r="AG15" i="12" s="1"/>
  <c r="AH15" i="12" s="1"/>
  <c r="AG16" i="12" s="1"/>
  <c r="AH16" i="12" s="1"/>
  <c r="AG17" i="12" s="1"/>
  <c r="AH17" i="12" s="1"/>
  <c r="AG18" i="12" s="1"/>
  <c r="AH18" i="12" s="1"/>
  <c r="AG19" i="12" s="1"/>
  <c r="AH19" i="12" s="1"/>
  <c r="AG20" i="12" s="1"/>
  <c r="AH20" i="12" s="1"/>
  <c r="X4" i="12"/>
  <c r="W5" i="12" s="1"/>
  <c r="X5" i="12" s="1"/>
  <c r="W6" i="12" s="1"/>
  <c r="X6" i="12" s="1"/>
  <c r="W7" i="12" s="1"/>
  <c r="X7" i="12" s="1"/>
  <c r="W8" i="12" s="1"/>
  <c r="X8" i="12" s="1"/>
  <c r="W9" i="12" s="1"/>
  <c r="X9" i="12" s="1"/>
  <c r="W11" i="12" s="1"/>
  <c r="W15" i="12" s="1"/>
  <c r="X15" i="12" s="1"/>
  <c r="W16" i="12" s="1"/>
  <c r="X16" i="12" s="1"/>
  <c r="W17" i="12" s="1"/>
  <c r="X17" i="12" s="1"/>
  <c r="W18" i="12" s="1"/>
  <c r="X18" i="12" s="1"/>
  <c r="W19" i="12" s="1"/>
  <c r="X19" i="12" s="1"/>
  <c r="W20" i="12" s="1"/>
  <c r="X20" i="12" s="1"/>
  <c r="AQ105" i="11"/>
  <c r="AR105" i="11" s="1"/>
  <c r="AQ106" i="11" s="1"/>
  <c r="AR106" i="11" s="1"/>
  <c r="AG105" i="11"/>
  <c r="W105" i="11"/>
  <c r="X105" i="11" s="1"/>
  <c r="W106" i="11" s="1"/>
  <c r="X106" i="11" s="1"/>
  <c r="W107" i="11" s="1"/>
  <c r="X107" i="11" s="1"/>
  <c r="W108" i="11" s="1"/>
  <c r="X108" i="11" s="1"/>
  <c r="W109" i="11" s="1"/>
  <c r="X109" i="11" s="1"/>
  <c r="W110" i="11" s="1"/>
  <c r="X110" i="11" s="1"/>
  <c r="W113" i="11" s="1"/>
  <c r="M105" i="11"/>
  <c r="N105" i="11" s="1"/>
  <c r="M106" i="11" s="1"/>
  <c r="N106" i="11" s="1"/>
  <c r="C105" i="11"/>
  <c r="D105" i="11" s="1"/>
  <c r="C106" i="11" s="1"/>
  <c r="D106" i="11" s="1"/>
  <c r="C107" i="11" s="1"/>
  <c r="D107" i="11" s="1"/>
  <c r="C108" i="11" s="1"/>
  <c r="D108" i="11" s="1"/>
  <c r="C109" i="11" s="1"/>
  <c r="D109" i="11" s="1"/>
  <c r="C110" i="11" s="1"/>
  <c r="D110" i="11" s="1"/>
  <c r="C113" i="11" s="1"/>
  <c r="AQ83" i="11"/>
  <c r="AG83" i="11"/>
  <c r="W83" i="11"/>
  <c r="M83" i="11"/>
  <c r="C83" i="11"/>
  <c r="D83" i="11"/>
  <c r="C84" i="11" s="1"/>
  <c r="AQ61" i="11"/>
  <c r="AR61" i="11" s="1"/>
  <c r="AQ62" i="11" s="1"/>
  <c r="AG61" i="11"/>
  <c r="AH61" i="11" s="1"/>
  <c r="AG62" i="11" s="1"/>
  <c r="AH62" i="11" s="1"/>
  <c r="W61" i="11"/>
  <c r="M61" i="11"/>
  <c r="N61" i="11" s="1"/>
  <c r="M62" i="11" s="1"/>
  <c r="N62" i="11" s="1"/>
  <c r="C61" i="11"/>
  <c r="AQ39" i="11"/>
  <c r="AR39" i="11" s="1"/>
  <c r="AQ40" i="11" s="1"/>
  <c r="AR40" i="11" s="1"/>
  <c r="AG39" i="11"/>
  <c r="W39" i="11"/>
  <c r="M39" i="11"/>
  <c r="N39" i="11" s="1"/>
  <c r="M40" i="11" s="1"/>
  <c r="C39" i="11"/>
  <c r="AQ16" i="11"/>
  <c r="W16" i="11"/>
  <c r="M16" i="11"/>
  <c r="N16" i="11" s="1"/>
  <c r="M17" i="11" s="1"/>
  <c r="C16" i="11"/>
  <c r="AG16" i="11"/>
  <c r="AH16" i="11" s="1"/>
  <c r="AG17" i="11" s="1"/>
  <c r="AH17" i="11" s="1"/>
  <c r="AQ101" i="11"/>
  <c r="AG101" i="11"/>
  <c r="W101" i="11"/>
  <c r="M101" i="11"/>
  <c r="C101" i="11"/>
  <c r="AQ80" i="11"/>
  <c r="AG80" i="11"/>
  <c r="W80" i="11"/>
  <c r="M80" i="11"/>
  <c r="C80" i="11"/>
  <c r="D61" i="11"/>
  <c r="C62" i="11" s="1"/>
  <c r="D62" i="11" s="1"/>
  <c r="D39" i="11"/>
  <c r="C40" i="11" s="1"/>
  <c r="D40" i="11" s="1"/>
  <c r="N83" i="11"/>
  <c r="M84" i="11" s="1"/>
  <c r="AH105" i="11"/>
  <c r="AG106" i="11" s="1"/>
  <c r="AH83" i="11"/>
  <c r="AG84" i="11" s="1"/>
  <c r="AH84" i="11" s="1"/>
  <c r="AH39" i="11"/>
  <c r="AG40" i="11" s="1"/>
  <c r="AH40" i="11" s="1"/>
  <c r="AR83" i="11"/>
  <c r="AQ84" i="11" s="1"/>
  <c r="BD107" i="11"/>
  <c r="BD108" i="11"/>
  <c r="BD109" i="11"/>
  <c r="BD110" i="11"/>
  <c r="BD106" i="11"/>
  <c r="BC85" i="11"/>
  <c r="BC86" i="11"/>
  <c r="BC87" i="11"/>
  <c r="BC88" i="11"/>
  <c r="BC84" i="11"/>
  <c r="AR16" i="11"/>
  <c r="AQ17" i="11" s="1"/>
  <c r="AR17" i="11" s="1"/>
  <c r="AR94" i="11"/>
  <c r="AQ95" i="11" s="1"/>
  <c r="AR95" i="11" s="1"/>
  <c r="AQ96" i="11" s="1"/>
  <c r="AR96" i="11" s="1"/>
  <c r="AQ97" i="11" s="1"/>
  <c r="AR97" i="11" s="1"/>
  <c r="AQ98" i="11" s="1"/>
  <c r="AR98" i="11" s="1"/>
  <c r="AQ99" i="11" s="1"/>
  <c r="AR99" i="11" s="1"/>
  <c r="AR73" i="11"/>
  <c r="AQ74" i="11" s="1"/>
  <c r="AR74" i="11" s="1"/>
  <c r="AQ75" i="11" s="1"/>
  <c r="AR75" i="11" s="1"/>
  <c r="AQ76" i="11" s="1"/>
  <c r="AR76" i="11" s="1"/>
  <c r="AQ77" i="11" s="1"/>
  <c r="AR77" i="11" s="1"/>
  <c r="AQ78" i="11" s="1"/>
  <c r="AR78" i="11" s="1"/>
  <c r="AR50" i="11"/>
  <c r="AQ51" i="11" s="1"/>
  <c r="AR51" i="11" s="1"/>
  <c r="AQ52" i="11" s="1"/>
  <c r="AR52" i="11" s="1"/>
  <c r="AQ53" i="11" s="1"/>
  <c r="AR53" i="11" s="1"/>
  <c r="AQ54" i="11" s="1"/>
  <c r="AR54" i="11" s="1"/>
  <c r="AQ55" i="11" s="1"/>
  <c r="AR55" i="11" s="1"/>
  <c r="AQ57" i="11" s="1"/>
  <c r="AR29" i="11"/>
  <c r="AQ30" i="11" s="1"/>
  <c r="AR30" i="11" s="1"/>
  <c r="AQ31" i="11" s="1"/>
  <c r="AR31" i="11" s="1"/>
  <c r="AQ32" i="11" s="1"/>
  <c r="AR32" i="11" s="1"/>
  <c r="AQ33" i="11" s="1"/>
  <c r="AR33" i="11" s="1"/>
  <c r="AQ34" i="11" s="1"/>
  <c r="AR34" i="11" s="1"/>
  <c r="AQ35" i="11" s="1"/>
  <c r="AR5" i="11"/>
  <c r="AQ6" i="11" s="1"/>
  <c r="AR6" i="11" s="1"/>
  <c r="AQ7" i="11" s="1"/>
  <c r="AR7" i="11" s="1"/>
  <c r="AQ8" i="11" s="1"/>
  <c r="AR8" i="11" s="1"/>
  <c r="AQ9" i="11" s="1"/>
  <c r="AR9" i="11" s="1"/>
  <c r="AQ10" i="11" s="1"/>
  <c r="AR10" i="11" s="1"/>
  <c r="AQ12" i="11" s="1"/>
  <c r="D94" i="11"/>
  <c r="C95" i="11" s="1"/>
  <c r="D95" i="11" s="1"/>
  <c r="C96" i="11" s="1"/>
  <c r="D96" i="11" s="1"/>
  <c r="C97" i="11" s="1"/>
  <c r="D97" i="11" s="1"/>
  <c r="C98" i="11" s="1"/>
  <c r="D98" i="11" s="1"/>
  <c r="C99" i="11" s="1"/>
  <c r="D99" i="11" s="1"/>
  <c r="D73" i="11"/>
  <c r="C74" i="11" s="1"/>
  <c r="D74" i="11" s="1"/>
  <c r="C75" i="11" s="1"/>
  <c r="D75" i="11" s="1"/>
  <c r="C76" i="11" s="1"/>
  <c r="D76" i="11" s="1"/>
  <c r="C77" i="11" s="1"/>
  <c r="D77" i="11" s="1"/>
  <c r="C78" i="11" s="1"/>
  <c r="D78" i="11" s="1"/>
  <c r="D50" i="11"/>
  <c r="C51" i="11" s="1"/>
  <c r="D51" i="11" s="1"/>
  <c r="C52" i="11" s="1"/>
  <c r="D52" i="11" s="1"/>
  <c r="C53" i="11" s="1"/>
  <c r="D53" i="11" s="1"/>
  <c r="C54" i="11" s="1"/>
  <c r="D54" i="11" s="1"/>
  <c r="C55" i="11" s="1"/>
  <c r="D55" i="11" s="1"/>
  <c r="C57" i="11" s="1"/>
  <c r="D29" i="11"/>
  <c r="C30" i="11" s="1"/>
  <c r="D30" i="11" s="1"/>
  <c r="C31" i="11" s="1"/>
  <c r="D31" i="11" s="1"/>
  <c r="C32" i="11" s="1"/>
  <c r="D32" i="11" s="1"/>
  <c r="C33" i="11" s="1"/>
  <c r="D33" i="11" s="1"/>
  <c r="C34" i="11" s="1"/>
  <c r="D34" i="11" s="1"/>
  <c r="C35" i="11" s="1"/>
  <c r="D5" i="11"/>
  <c r="C6" i="11" s="1"/>
  <c r="D6" i="11" s="1"/>
  <c r="C7" i="11" s="1"/>
  <c r="D7" i="11" s="1"/>
  <c r="C8" i="11" s="1"/>
  <c r="D8" i="11" s="1"/>
  <c r="C9" i="11" s="1"/>
  <c r="D9" i="11" s="1"/>
  <c r="C10" i="11" s="1"/>
  <c r="D10" i="11" s="1"/>
  <c r="N94" i="11"/>
  <c r="M95" i="11" s="1"/>
  <c r="N95" i="11" s="1"/>
  <c r="M96" i="11" s="1"/>
  <c r="N96" i="11" s="1"/>
  <c r="M97" i="11" s="1"/>
  <c r="N97" i="11" s="1"/>
  <c r="M98" i="11" s="1"/>
  <c r="N98" i="11" s="1"/>
  <c r="M99" i="11" s="1"/>
  <c r="N99" i="11" s="1"/>
  <c r="N73" i="11"/>
  <c r="M74" i="11" s="1"/>
  <c r="N74" i="11" s="1"/>
  <c r="M75" i="11" s="1"/>
  <c r="N75" i="11" s="1"/>
  <c r="M76" i="11" s="1"/>
  <c r="N76" i="11" s="1"/>
  <c r="M77" i="11" s="1"/>
  <c r="N77" i="11" s="1"/>
  <c r="M78" i="11" s="1"/>
  <c r="N78" i="11" s="1"/>
  <c r="N50" i="11"/>
  <c r="M51" i="11" s="1"/>
  <c r="N51" i="11" s="1"/>
  <c r="M52" i="11" s="1"/>
  <c r="N52" i="11" s="1"/>
  <c r="M53" i="11" s="1"/>
  <c r="N53" i="11" s="1"/>
  <c r="M54" i="11" s="1"/>
  <c r="N54" i="11" s="1"/>
  <c r="M55" i="11" s="1"/>
  <c r="N55" i="11" s="1"/>
  <c r="M57" i="11" s="1"/>
  <c r="N29" i="11"/>
  <c r="M30" i="11" s="1"/>
  <c r="N30" i="11" s="1"/>
  <c r="M31" i="11" s="1"/>
  <c r="N31" i="11" s="1"/>
  <c r="M32" i="11" s="1"/>
  <c r="N32" i="11" s="1"/>
  <c r="M33" i="11" s="1"/>
  <c r="N33" i="11" s="1"/>
  <c r="M34" i="11" s="1"/>
  <c r="N34" i="11" s="1"/>
  <c r="M35" i="11" s="1"/>
  <c r="N5" i="11"/>
  <c r="M6" i="11" s="1"/>
  <c r="N6" i="11" s="1"/>
  <c r="M7" i="11" s="1"/>
  <c r="N7" i="11" s="1"/>
  <c r="M8" i="11" s="1"/>
  <c r="N8" i="11" s="1"/>
  <c r="M9" i="11" s="1"/>
  <c r="N9" i="11" s="1"/>
  <c r="M10" i="11" s="1"/>
  <c r="N10" i="11" s="1"/>
  <c r="M12" i="11" s="1"/>
  <c r="AH94" i="11"/>
  <c r="AG95" i="11" s="1"/>
  <c r="AH95" i="11" s="1"/>
  <c r="AG96" i="11" s="1"/>
  <c r="AH96" i="11" s="1"/>
  <c r="AG97" i="11" s="1"/>
  <c r="AH97" i="11" s="1"/>
  <c r="AG98" i="11" s="1"/>
  <c r="AH98" i="11" s="1"/>
  <c r="AG99" i="11" s="1"/>
  <c r="AH99" i="11" s="1"/>
  <c r="AH73" i="11"/>
  <c r="AG74" i="11" s="1"/>
  <c r="AH74" i="11" s="1"/>
  <c r="AG75" i="11" s="1"/>
  <c r="AH75" i="11" s="1"/>
  <c r="AG76" i="11" s="1"/>
  <c r="AH76" i="11" s="1"/>
  <c r="AG77" i="11" s="1"/>
  <c r="AH77" i="11" s="1"/>
  <c r="AG78" i="11" s="1"/>
  <c r="AH78" i="11" s="1"/>
  <c r="AH50" i="11"/>
  <c r="AG51" i="11" s="1"/>
  <c r="AH51" i="11" s="1"/>
  <c r="AG52" i="11" s="1"/>
  <c r="AH52" i="11" s="1"/>
  <c r="AG53" i="11" s="1"/>
  <c r="AH53" i="11" s="1"/>
  <c r="AG54" i="11" s="1"/>
  <c r="AH54" i="11" s="1"/>
  <c r="AG55" i="11" s="1"/>
  <c r="AH55" i="11" s="1"/>
  <c r="AG57" i="11" s="1"/>
  <c r="AH29" i="11"/>
  <c r="AG30" i="11" s="1"/>
  <c r="AH30" i="11" s="1"/>
  <c r="AG31" i="11" s="1"/>
  <c r="AH31" i="11" s="1"/>
  <c r="AG32" i="11" s="1"/>
  <c r="AH32" i="11" s="1"/>
  <c r="AG33" i="11" s="1"/>
  <c r="AH33" i="11" s="1"/>
  <c r="AG34" i="11" s="1"/>
  <c r="AH34" i="11" s="1"/>
  <c r="AG35" i="11" s="1"/>
  <c r="AH5" i="11"/>
  <c r="AG6" i="11" s="1"/>
  <c r="AH6" i="11" s="1"/>
  <c r="AG7" i="11" s="1"/>
  <c r="AH7" i="11" s="1"/>
  <c r="AG8" i="11" s="1"/>
  <c r="AH8" i="11" s="1"/>
  <c r="AG9" i="11" s="1"/>
  <c r="AH9" i="11" s="1"/>
  <c r="AG10" i="11" s="1"/>
  <c r="AH10" i="11" s="1"/>
  <c r="AG12" i="11" s="1"/>
  <c r="X94" i="11"/>
  <c r="W95" i="11" s="1"/>
  <c r="X95" i="11" s="1"/>
  <c r="W96" i="11" s="1"/>
  <c r="X96" i="11" s="1"/>
  <c r="W97" i="11" s="1"/>
  <c r="X97" i="11" s="1"/>
  <c r="W98" i="11" s="1"/>
  <c r="X98" i="11" s="1"/>
  <c r="W99" i="11" s="1"/>
  <c r="X99" i="11" s="1"/>
  <c r="X83" i="11"/>
  <c r="W84" i="11" s="1"/>
  <c r="X84" i="11" s="1"/>
  <c r="X73" i="11"/>
  <c r="W74" i="11" s="1"/>
  <c r="X74" i="11" s="1"/>
  <c r="W75" i="11" s="1"/>
  <c r="X75" i="11" s="1"/>
  <c r="W76" i="11" s="1"/>
  <c r="X76" i="11" s="1"/>
  <c r="W77" i="11" s="1"/>
  <c r="X77" i="11" s="1"/>
  <c r="W78" i="11" s="1"/>
  <c r="X78" i="11" s="1"/>
  <c r="X61" i="11"/>
  <c r="W62" i="11" s="1"/>
  <c r="X62" i="11" s="1"/>
  <c r="X50" i="11"/>
  <c r="W51" i="11" s="1"/>
  <c r="X39" i="11"/>
  <c r="W40" i="11" s="1"/>
  <c r="X40" i="11" s="1"/>
  <c r="X29" i="11"/>
  <c r="W30" i="11" s="1"/>
  <c r="X30" i="11" s="1"/>
  <c r="X16" i="11"/>
  <c r="W17" i="11" s="1"/>
  <c r="X17" i="11" s="1"/>
  <c r="BC63" i="11"/>
  <c r="BC64" i="11"/>
  <c r="BC65" i="11"/>
  <c r="BC66" i="11"/>
  <c r="BC62" i="11"/>
  <c r="BC41" i="11"/>
  <c r="BC42" i="11"/>
  <c r="BC43" i="11"/>
  <c r="BC44" i="11"/>
  <c r="BC40" i="11"/>
  <c r="BC18" i="11"/>
  <c r="BC19" i="11"/>
  <c r="BC20" i="11"/>
  <c r="BC21" i="11"/>
  <c r="BC17" i="11"/>
  <c r="X5" i="11"/>
  <c r="W6" i="11" s="1"/>
  <c r="X6" i="11" s="1"/>
  <c r="W7" i="11" s="1"/>
  <c r="B101" i="12" l="1"/>
  <c r="B102" i="12" s="1"/>
  <c r="BB15" i="12"/>
  <c r="BA16" i="12" s="1"/>
  <c r="BB16" i="12" s="1"/>
  <c r="BA17" i="12" s="1"/>
  <c r="BB17" i="12" s="1"/>
  <c r="BA18" i="12" s="1"/>
  <c r="BB18" i="12" s="1"/>
  <c r="BA19" i="12" s="1"/>
  <c r="BB19" i="12" s="1"/>
  <c r="BA20" i="12" s="1"/>
  <c r="BB20" i="12" s="1"/>
  <c r="B17" i="12"/>
  <c r="BV100" i="12"/>
  <c r="BU101" i="12" s="1"/>
  <c r="BV15" i="12"/>
  <c r="BU16" i="12" s="1"/>
  <c r="BU60" i="12"/>
  <c r="BV60" i="12" s="1"/>
  <c r="BU61" i="12" s="1"/>
  <c r="BV59" i="12"/>
  <c r="BV38" i="12"/>
  <c r="BU39" i="12" s="1"/>
  <c r="BV39" i="12" s="1"/>
  <c r="BU40" i="12" s="1"/>
  <c r="BL121" i="12"/>
  <c r="BK122" i="12" s="1"/>
  <c r="BU71" i="12"/>
  <c r="BV71" i="12" s="1"/>
  <c r="BU72" i="12" s="1"/>
  <c r="BV72" i="12" s="1"/>
  <c r="M100" i="12"/>
  <c r="L101" i="12" s="1"/>
  <c r="M101" i="12" s="1"/>
  <c r="L102" i="12" s="1"/>
  <c r="M15" i="12"/>
  <c r="L16" i="12" s="1"/>
  <c r="M59" i="12"/>
  <c r="L60" i="12" s="1"/>
  <c r="L81" i="12"/>
  <c r="M81" i="12" s="1"/>
  <c r="L82" i="12" s="1"/>
  <c r="L30" i="12"/>
  <c r="M30" i="12" s="1"/>
  <c r="BA60" i="12"/>
  <c r="BB60" i="12" s="1"/>
  <c r="BA61" i="12" s="1"/>
  <c r="BA30" i="12"/>
  <c r="BB30" i="12" s="1"/>
  <c r="BA31" i="12" s="1"/>
  <c r="BB31" i="12" s="1"/>
  <c r="AG30" i="12"/>
  <c r="BK30" i="12"/>
  <c r="AQ30" i="12"/>
  <c r="AR30" i="12" s="1"/>
  <c r="W30" i="12"/>
  <c r="X30" i="12" s="1"/>
  <c r="C12" i="11"/>
  <c r="D16" i="11" s="1"/>
  <c r="C17" i="11" s="1"/>
  <c r="D17" i="11" s="1"/>
  <c r="C18" i="11" s="1"/>
  <c r="AR84" i="11"/>
  <c r="AQ85" i="11" s="1"/>
  <c r="AR85" i="11" s="1"/>
  <c r="AQ86" i="11" s="1"/>
  <c r="C41" i="11"/>
  <c r="D41" i="11" s="1"/>
  <c r="C42" i="11" s="1"/>
  <c r="N40" i="11"/>
  <c r="M41" i="11" s="1"/>
  <c r="N41" i="11" s="1"/>
  <c r="M42" i="11" s="1"/>
  <c r="AR62" i="11"/>
  <c r="AQ63" i="11" s="1"/>
  <c r="AR63" i="11" s="1"/>
  <c r="AQ64" i="11" s="1"/>
  <c r="AH106" i="11"/>
  <c r="AG107" i="11" s="1"/>
  <c r="AH107" i="11" s="1"/>
  <c r="AG108" i="11" s="1"/>
  <c r="N84" i="11"/>
  <c r="M85" i="11" s="1"/>
  <c r="N85" i="11" s="1"/>
  <c r="M86" i="11" s="1"/>
  <c r="AG41" i="11"/>
  <c r="AH41" i="11" s="1"/>
  <c r="AG42" i="11" s="1"/>
  <c r="N17" i="11"/>
  <c r="M18" i="11" s="1"/>
  <c r="N18" i="11" s="1"/>
  <c r="M19" i="11" s="1"/>
  <c r="M107" i="11"/>
  <c r="N107" i="11" s="1"/>
  <c r="M108" i="11" s="1"/>
  <c r="D84" i="11"/>
  <c r="C85" i="11" s="1"/>
  <c r="D85" i="11" s="1"/>
  <c r="C86" i="11" s="1"/>
  <c r="C63" i="11"/>
  <c r="D63" i="11" s="1"/>
  <c r="C64" i="11" s="1"/>
  <c r="M63" i="11"/>
  <c r="AG63" i="11"/>
  <c r="AH63" i="11" s="1"/>
  <c r="AG64" i="11" s="1"/>
  <c r="AG85" i="11"/>
  <c r="AG18" i="11"/>
  <c r="AQ107" i="11"/>
  <c r="AQ41" i="11"/>
  <c r="AQ18" i="11"/>
  <c r="X7" i="11"/>
  <c r="W8" i="11" s="1"/>
  <c r="X8" i="11" s="1"/>
  <c r="W9" i="11" s="1"/>
  <c r="X9" i="11" s="1"/>
  <c r="W10" i="11" s="1"/>
  <c r="X10" i="11" s="1"/>
  <c r="W12" i="11" s="1"/>
  <c r="X51" i="11"/>
  <c r="W52" i="11" s="1"/>
  <c r="X52" i="11" s="1"/>
  <c r="W53" i="11" s="1"/>
  <c r="W85" i="11"/>
  <c r="W63" i="11"/>
  <c r="W41" i="11"/>
  <c r="W31" i="11"/>
  <c r="W18" i="11"/>
  <c r="C102" i="12" l="1"/>
  <c r="B103" i="12" s="1"/>
  <c r="C17" i="12"/>
  <c r="B18" i="12" s="1"/>
  <c r="BL122" i="12"/>
  <c r="BK123" i="12" s="1"/>
  <c r="BL123" i="12" s="1"/>
  <c r="BK124" i="12" s="1"/>
  <c r="BL124" i="12" s="1"/>
  <c r="BK125" i="12" s="1"/>
  <c r="BV16" i="12"/>
  <c r="BU17" i="12" s="1"/>
  <c r="BV17" i="12" s="1"/>
  <c r="BU18" i="12" s="1"/>
  <c r="BV18" i="12" s="1"/>
  <c r="BU19" i="12" s="1"/>
  <c r="BV101" i="12"/>
  <c r="BU102" i="12" s="1"/>
  <c r="BV102" i="12" s="1"/>
  <c r="BU103" i="12" s="1"/>
  <c r="BV103" i="12" s="1"/>
  <c r="BU104" i="12" s="1"/>
  <c r="BU73" i="12"/>
  <c r="BV73" i="12" s="1"/>
  <c r="BV61" i="12"/>
  <c r="BU62" i="12" s="1"/>
  <c r="BV40" i="12"/>
  <c r="BU41" i="12" s="1"/>
  <c r="M60" i="12"/>
  <c r="L61" i="12" s="1"/>
  <c r="M61" i="12" s="1"/>
  <c r="L62" i="12" s="1"/>
  <c r="M62" i="12" s="1"/>
  <c r="L63" i="12" s="1"/>
  <c r="M16" i="12"/>
  <c r="L17" i="12" s="1"/>
  <c r="M17" i="12" s="1"/>
  <c r="L18" i="12" s="1"/>
  <c r="M18" i="12" s="1"/>
  <c r="L19" i="12" s="1"/>
  <c r="M102" i="12"/>
  <c r="L103" i="12" s="1"/>
  <c r="M82" i="12"/>
  <c r="L83" i="12" s="1"/>
  <c r="L31" i="12"/>
  <c r="M31" i="12" s="1"/>
  <c r="BB61" i="12"/>
  <c r="BA62" i="12" s="1"/>
  <c r="AH30" i="12"/>
  <c r="AG31" i="12" s="1"/>
  <c r="AH31" i="12" s="1"/>
  <c r="AG32" i="12" s="1"/>
  <c r="AH32" i="12" s="1"/>
  <c r="BL30" i="12"/>
  <c r="BK31" i="12" s="1"/>
  <c r="BL31" i="12" s="1"/>
  <c r="BK32" i="12" s="1"/>
  <c r="BL32" i="12" s="1"/>
  <c r="BA32" i="12"/>
  <c r="BB32" i="12" s="1"/>
  <c r="AQ31" i="12"/>
  <c r="AR31" i="12" s="1"/>
  <c r="W31" i="12"/>
  <c r="X31" i="12" s="1"/>
  <c r="D86" i="11"/>
  <c r="C87" i="11" s="1"/>
  <c r="D64" i="11"/>
  <c r="C65" i="11" s="1"/>
  <c r="D42" i="11"/>
  <c r="C43" i="11" s="1"/>
  <c r="D18" i="11"/>
  <c r="C19" i="11" s="1"/>
  <c r="N108" i="11"/>
  <c r="M109" i="11" s="1"/>
  <c r="N86" i="11"/>
  <c r="M87" i="11" s="1"/>
  <c r="N63" i="11"/>
  <c r="M64" i="11" s="1"/>
  <c r="N42" i="11"/>
  <c r="M43" i="11" s="1"/>
  <c r="N19" i="11"/>
  <c r="M20" i="11" s="1"/>
  <c r="AH108" i="11"/>
  <c r="AG109" i="11" s="1"/>
  <c r="AH85" i="11"/>
  <c r="AG86" i="11" s="1"/>
  <c r="AH64" i="11"/>
  <c r="AG65" i="11" s="1"/>
  <c r="AH42" i="11"/>
  <c r="AG43" i="11" s="1"/>
  <c r="AH18" i="11"/>
  <c r="AG19" i="11" s="1"/>
  <c r="AR86" i="11"/>
  <c r="AQ87" i="11" s="1"/>
  <c r="AR107" i="11"/>
  <c r="AQ108" i="11" s="1"/>
  <c r="AR64" i="11"/>
  <c r="AQ65" i="11" s="1"/>
  <c r="AR41" i="11"/>
  <c r="AQ42" i="11" s="1"/>
  <c r="AR18" i="11"/>
  <c r="AQ19" i="11" s="1"/>
  <c r="X85" i="11"/>
  <c r="W86" i="11" s="1"/>
  <c r="X63" i="11"/>
  <c r="W64" i="11" s="1"/>
  <c r="X53" i="11"/>
  <c r="W54" i="11" s="1"/>
  <c r="X41" i="11"/>
  <c r="W42" i="11" s="1"/>
  <c r="X31" i="11"/>
  <c r="W32" i="11" s="1"/>
  <c r="X18" i="11"/>
  <c r="W19" i="11" s="1"/>
  <c r="B104" i="12" l="1"/>
  <c r="C103" i="12"/>
  <c r="C18" i="12"/>
  <c r="B19" i="12" s="1"/>
  <c r="BL125" i="12"/>
  <c r="BK126" i="12" s="1"/>
  <c r="BV104" i="12"/>
  <c r="BU105" i="12" s="1"/>
  <c r="BV105" i="12" s="1"/>
  <c r="BU74" i="12"/>
  <c r="BV74" i="12" s="1"/>
  <c r="BV62" i="12"/>
  <c r="BU63" i="12" s="1"/>
  <c r="BV41" i="12"/>
  <c r="BU42" i="12" s="1"/>
  <c r="BV19" i="12"/>
  <c r="BU20" i="12" s="1"/>
  <c r="BV20" i="12" s="1"/>
  <c r="M103" i="12"/>
  <c r="L104" i="12" s="1"/>
  <c r="M83" i="12"/>
  <c r="L84" i="12" s="1"/>
  <c r="M63" i="12"/>
  <c r="L64" i="12" s="1"/>
  <c r="M64" i="12" s="1"/>
  <c r="L32" i="12"/>
  <c r="M32" i="12" s="1"/>
  <c r="M19" i="12"/>
  <c r="L20" i="12" s="1"/>
  <c r="M20" i="12" s="1"/>
  <c r="BB62" i="12"/>
  <c r="BA63" i="12" s="1"/>
  <c r="BK33" i="12"/>
  <c r="BL33" i="12" s="1"/>
  <c r="BA33" i="12"/>
  <c r="BB33" i="12" s="1"/>
  <c r="AQ32" i="12"/>
  <c r="AR32" i="12" s="1"/>
  <c r="AG33" i="12"/>
  <c r="AH33" i="12" s="1"/>
  <c r="W32" i="12"/>
  <c r="X32" i="12" s="1"/>
  <c r="D87" i="11"/>
  <c r="C88" i="11" s="1"/>
  <c r="D65" i="11"/>
  <c r="C66" i="11" s="1"/>
  <c r="D66" i="11" s="1"/>
  <c r="D43" i="11"/>
  <c r="C44" i="11" s="1"/>
  <c r="D44" i="11" s="1"/>
  <c r="D19" i="11"/>
  <c r="C20" i="11" s="1"/>
  <c r="N109" i="11"/>
  <c r="M110" i="11" s="1"/>
  <c r="N87" i="11"/>
  <c r="M88" i="11" s="1"/>
  <c r="N64" i="11"/>
  <c r="M65" i="11" s="1"/>
  <c r="N43" i="11"/>
  <c r="M44" i="11" s="1"/>
  <c r="N44" i="11" s="1"/>
  <c r="N20" i="11"/>
  <c r="M21" i="11" s="1"/>
  <c r="N21" i="11" s="1"/>
  <c r="AH109" i="11"/>
  <c r="AG110" i="11" s="1"/>
  <c r="AH86" i="11"/>
  <c r="AG87" i="11" s="1"/>
  <c r="AH65" i="11"/>
  <c r="AG66" i="11" s="1"/>
  <c r="AH66" i="11" s="1"/>
  <c r="AH43" i="11"/>
  <c r="AG44" i="11" s="1"/>
  <c r="AH44" i="11" s="1"/>
  <c r="AH19" i="11"/>
  <c r="AG20" i="11" s="1"/>
  <c r="AR87" i="11"/>
  <c r="AQ88" i="11" s="1"/>
  <c r="AR108" i="11"/>
  <c r="AQ109" i="11" s="1"/>
  <c r="AR65" i="11"/>
  <c r="AQ66" i="11" s="1"/>
  <c r="AR66" i="11" s="1"/>
  <c r="AR42" i="11"/>
  <c r="AQ43" i="11" s="1"/>
  <c r="AR19" i="11"/>
  <c r="AQ20" i="11" s="1"/>
  <c r="X86" i="11"/>
  <c r="W87" i="11" s="1"/>
  <c r="X64" i="11"/>
  <c r="W65" i="11" s="1"/>
  <c r="X54" i="11"/>
  <c r="W55" i="11" s="1"/>
  <c r="X55" i="11" s="1"/>
  <c r="W57" i="11" s="1"/>
  <c r="X42" i="11"/>
  <c r="W43" i="11" s="1"/>
  <c r="X32" i="11"/>
  <c r="W33" i="11" s="1"/>
  <c r="X19" i="11"/>
  <c r="W20" i="11" s="1"/>
  <c r="C104" i="12" l="1"/>
  <c r="B105" i="12" s="1"/>
  <c r="C105" i="12" s="1"/>
  <c r="C19" i="12"/>
  <c r="B20" i="12" s="1"/>
  <c r="C20" i="12" s="1"/>
  <c r="BL126" i="12"/>
  <c r="BK128" i="12" s="1"/>
  <c r="BU76" i="12"/>
  <c r="BU80" i="12" s="1"/>
  <c r="BV63" i="12"/>
  <c r="BU64" i="12" s="1"/>
  <c r="BV64" i="12" s="1"/>
  <c r="BV42" i="12"/>
  <c r="BU43" i="12" s="1"/>
  <c r="BV43" i="12" s="1"/>
  <c r="M104" i="12"/>
  <c r="L105" i="12" s="1"/>
  <c r="M105" i="12" s="1"/>
  <c r="M84" i="12"/>
  <c r="L85" i="12" s="1"/>
  <c r="M85" i="12" s="1"/>
  <c r="L33" i="12"/>
  <c r="M33" i="12" s="1"/>
  <c r="BB63" i="12"/>
  <c r="BA64" i="12" s="1"/>
  <c r="BB64" i="12" s="1"/>
  <c r="BK34" i="12"/>
  <c r="BK38" i="12" s="1"/>
  <c r="BL38" i="12" s="1"/>
  <c r="BA34" i="12"/>
  <c r="BA38" i="12" s="1"/>
  <c r="BB38" i="12" s="1"/>
  <c r="AQ33" i="12"/>
  <c r="AR33" i="12" s="1"/>
  <c r="AG34" i="12"/>
  <c r="AG38" i="12" s="1"/>
  <c r="AH38" i="12" s="1"/>
  <c r="W33" i="12"/>
  <c r="X33" i="12" s="1"/>
  <c r="D88" i="11"/>
  <c r="C90" i="11" s="1"/>
  <c r="D20" i="11"/>
  <c r="C21" i="11" s="1"/>
  <c r="D21" i="11" s="1"/>
  <c r="N110" i="11"/>
  <c r="M113" i="11" s="1"/>
  <c r="N88" i="11"/>
  <c r="M90" i="11" s="1"/>
  <c r="N65" i="11"/>
  <c r="M66" i="11" s="1"/>
  <c r="N66" i="11" s="1"/>
  <c r="AH110" i="11"/>
  <c r="AG113" i="11" s="1"/>
  <c r="AH87" i="11"/>
  <c r="AG88" i="11" s="1"/>
  <c r="AH20" i="11"/>
  <c r="AG21" i="11" s="1"/>
  <c r="AH21" i="11" s="1"/>
  <c r="AR88" i="11"/>
  <c r="AQ90" i="11" s="1"/>
  <c r="AR109" i="11"/>
  <c r="AQ110" i="11" s="1"/>
  <c r="AR43" i="11"/>
  <c r="AQ44" i="11" s="1"/>
  <c r="AR44" i="11" s="1"/>
  <c r="AR20" i="11"/>
  <c r="AQ21" i="11" s="1"/>
  <c r="AR21" i="11" s="1"/>
  <c r="X87" i="11"/>
  <c r="W88" i="11" s="1"/>
  <c r="X88" i="11" s="1"/>
  <c r="W90" i="11" s="1"/>
  <c r="X65" i="11"/>
  <c r="X43" i="11"/>
  <c r="W44" i="11" s="1"/>
  <c r="X44" i="11" s="1"/>
  <c r="X33" i="11"/>
  <c r="W34" i="11" s="1"/>
  <c r="X34" i="11" s="1"/>
  <c r="W35" i="11" s="1"/>
  <c r="X20" i="11"/>
  <c r="W21" i="11" s="1"/>
  <c r="X21" i="11" s="1"/>
  <c r="BV80" i="12" l="1"/>
  <c r="BU81" i="12" s="1"/>
  <c r="L34" i="12"/>
  <c r="L38" i="12" s="1"/>
  <c r="AG39" i="12"/>
  <c r="AH39" i="12" s="1"/>
  <c r="BA39" i="12"/>
  <c r="BB39" i="12" s="1"/>
  <c r="BK39" i="12"/>
  <c r="BL39" i="12" s="1"/>
  <c r="AQ34" i="12"/>
  <c r="AQ38" i="12" s="1"/>
  <c r="AR38" i="12" s="1"/>
  <c r="W34" i="12"/>
  <c r="W38" i="12" s="1"/>
  <c r="X38" i="12" s="1"/>
  <c r="W39" i="12" s="1"/>
  <c r="X39" i="12" s="1"/>
  <c r="W40" i="12" s="1"/>
  <c r="X40" i="12" s="1"/>
  <c r="W41" i="12" s="1"/>
  <c r="X41" i="12" s="1"/>
  <c r="W42" i="12" s="1"/>
  <c r="X42" i="12" s="1"/>
  <c r="W43" i="12" s="1"/>
  <c r="X43" i="12" s="1"/>
  <c r="AH88" i="11"/>
  <c r="AG90" i="11" s="1"/>
  <c r="AR110" i="11"/>
  <c r="AQ113" i="11" s="1"/>
  <c r="W66" i="11"/>
  <c r="X66" i="11" s="1"/>
  <c r="BV81" i="12" l="1"/>
  <c r="BU82" i="12" s="1"/>
  <c r="BV82" i="12" s="1"/>
  <c r="BU83" i="12" s="1"/>
  <c r="BV83" i="12" s="1"/>
  <c r="BU84" i="12" s="1"/>
  <c r="M38" i="12"/>
  <c r="L39" i="12" s="1"/>
  <c r="M39" i="12" s="1"/>
  <c r="L40" i="12" s="1"/>
  <c r="M40" i="12" s="1"/>
  <c r="L41" i="12" s="1"/>
  <c r="M41" i="12" s="1"/>
  <c r="L42" i="12" s="1"/>
  <c r="M42" i="12" s="1"/>
  <c r="L43" i="12" s="1"/>
  <c r="M43" i="12" s="1"/>
  <c r="AG40" i="12"/>
  <c r="AQ39" i="12"/>
  <c r="AR39" i="12" s="1"/>
  <c r="BA40" i="12"/>
  <c r="BK40" i="12"/>
  <c r="BV84" i="12" l="1"/>
  <c r="BU85" i="12" s="1"/>
  <c r="BV85" i="12" s="1"/>
  <c r="AH40" i="12"/>
  <c r="AG41" i="12" s="1"/>
  <c r="AQ40" i="12"/>
  <c r="BB40" i="12"/>
  <c r="BA41" i="12" s="1"/>
  <c r="BL40" i="12"/>
  <c r="BK41" i="12" s="1"/>
  <c r="AH41" i="12" l="1"/>
  <c r="AG42" i="12" s="1"/>
  <c r="AH42" i="12" s="1"/>
  <c r="AG43" i="12" s="1"/>
  <c r="AH43" i="12" s="1"/>
  <c r="AR40" i="12"/>
  <c r="AQ41" i="12" s="1"/>
  <c r="BB41" i="12"/>
  <c r="BA42" i="12" s="1"/>
  <c r="BB42" i="12" s="1"/>
  <c r="BA43" i="12" s="1"/>
  <c r="BB43" i="12" s="1"/>
  <c r="BL41" i="12"/>
  <c r="BK42" i="12" s="1"/>
  <c r="BL42" i="12" s="1"/>
  <c r="BK43" i="12" s="1"/>
  <c r="BL43" i="12" s="1"/>
  <c r="AR41" i="12" l="1"/>
  <c r="AQ42" i="12" s="1"/>
  <c r="AR42" i="12" s="1"/>
  <c r="AQ43" i="12" s="1"/>
  <c r="AR43" i="12" s="1"/>
</calcChain>
</file>

<file path=xl/sharedStrings.xml><?xml version="1.0" encoding="utf-8"?>
<sst xmlns="http://schemas.openxmlformats.org/spreadsheetml/2006/main" count="8110" uniqueCount="317">
  <si>
    <t>ÖPPEN TRÄNING LAG -SM</t>
  </si>
  <si>
    <t>Tvåan</t>
  </si>
  <si>
    <t>Grenfinaler RM, RP + ÖP</t>
  </si>
  <si>
    <t>Domarsamling</t>
  </si>
  <si>
    <t>Förträning redskap start</t>
  </si>
  <si>
    <t>Förträning redskap slut</t>
  </si>
  <si>
    <t>Defilering</t>
  </si>
  <si>
    <t>Tävlingsstart</t>
  </si>
  <si>
    <t>Tävlingsslut</t>
  </si>
  <si>
    <t>Prisutdelning, ca</t>
  </si>
  <si>
    <t>Tekniskt möte</t>
  </si>
  <si>
    <t>Tränarråd</t>
  </si>
  <si>
    <t>Total tid:</t>
  </si>
  <si>
    <t>TVÅAN  RIKSMÄSTERSKAP &amp; POKALENSERIEN</t>
  </si>
  <si>
    <t>Startnummer</t>
  </si>
  <si>
    <t>Förening</t>
  </si>
  <si>
    <t>Namn</t>
  </si>
  <si>
    <t>Klass</t>
  </si>
  <si>
    <t>8 i varje pool</t>
  </si>
  <si>
    <t>Pool 1</t>
  </si>
  <si>
    <t>Schemalagd förträning tvåan</t>
  </si>
  <si>
    <t> </t>
  </si>
  <si>
    <t xml:space="preserve">Start kl </t>
  </si>
  <si>
    <t>Slut kl</t>
  </si>
  <si>
    <t>Bygel</t>
  </si>
  <si>
    <t>Ringar</t>
  </si>
  <si>
    <t>Hopp</t>
  </si>
  <si>
    <t>Barr</t>
  </si>
  <si>
    <t>Räck</t>
  </si>
  <si>
    <t>Fristående</t>
  </si>
  <si>
    <t xml:space="preserve">TVÅAN  
</t>
  </si>
  <si>
    <t>pool 2</t>
  </si>
  <si>
    <t>pool 3</t>
  </si>
  <si>
    <t>pool 4</t>
  </si>
  <si>
    <t>pool 5</t>
  </si>
  <si>
    <t>pool 6</t>
  </si>
  <si>
    <t>Pool 2</t>
  </si>
  <si>
    <t>Rotation</t>
  </si>
  <si>
    <t>Start kl</t>
  </si>
  <si>
    <t>Pool 3</t>
  </si>
  <si>
    <t>4 i varje pool</t>
  </si>
  <si>
    <t>Antal startande</t>
  </si>
  <si>
    <t>LAG SM</t>
  </si>
  <si>
    <t>Senior</t>
  </si>
  <si>
    <t>Junior</t>
  </si>
  <si>
    <t>Rotationsschema  tävling</t>
  </si>
  <si>
    <t>12 i varje pool</t>
  </si>
  <si>
    <t>11 i varje pool</t>
  </si>
  <si>
    <t>10 i varje pool</t>
  </si>
  <si>
    <t>9 i varje pool</t>
  </si>
  <si>
    <t>7 i varje pool</t>
  </si>
  <si>
    <t>6 i varje pool</t>
  </si>
  <si>
    <t>Schemalagd förträning tvåan rikscupen och pokalenserien</t>
  </si>
  <si>
    <t>10 min förträning</t>
  </si>
  <si>
    <t>Föträning max 2 timmar</t>
  </si>
  <si>
    <t>TVÅAN</t>
  </si>
  <si>
    <t>6 min per redskap</t>
  </si>
  <si>
    <t>Rotationsschema tvåan tävling</t>
  </si>
  <si>
    <t>2:an, 2,5 min per redskap/gymnast</t>
  </si>
  <si>
    <t>min/redskap/gymnst</t>
  </si>
  <si>
    <t>Antal i pool</t>
  </si>
  <si>
    <t>Tid</t>
  </si>
  <si>
    <t>Prisutdelning</t>
  </si>
  <si>
    <t>Schemalagd förträning trean + fyran riks och pokal</t>
  </si>
  <si>
    <t>3:an &amp; 4:an  16 min förträning</t>
  </si>
  <si>
    <t xml:space="preserve">TREAN 
</t>
  </si>
  <si>
    <t>Rotationsschema trean + fyran tävling</t>
  </si>
  <si>
    <t>3 &amp; 4</t>
  </si>
  <si>
    <t xml:space="preserve">
FYRAN</t>
  </si>
  <si>
    <t>Schemalagd förträning femman + öppen + Sv Cupen</t>
  </si>
  <si>
    <t>5:an, jun, sen 10 min förträning</t>
  </si>
  <si>
    <t xml:space="preserve">FEMMAN +
ÖPPET </t>
  </si>
  <si>
    <t>Rotationsschema tävling femman + Öppet + Sv Cupen</t>
  </si>
  <si>
    <t>5 &amp; Sv C</t>
  </si>
  <si>
    <t>Grenfinaler förträning</t>
  </si>
  <si>
    <t>13 min fötrning</t>
  </si>
  <si>
    <t>TVÅAN
TREAN
FYRAN</t>
  </si>
  <si>
    <t>FEMMAN +
Sv Cupen</t>
  </si>
  <si>
    <t>Rotationsschema tävling femman  + Sv Cupen</t>
  </si>
  <si>
    <t>6 &amp; Sv C</t>
  </si>
  <si>
    <t>Regler för hur många som går till final beror på antal startande i mångkampen</t>
  </si>
  <si>
    <t>Antal som tävlar</t>
  </si>
  <si>
    <t>Antal som går vidare</t>
  </si>
  <si>
    <t>1-3st</t>
  </si>
  <si>
    <t>Ingen grenfinal</t>
  </si>
  <si>
    <t>TVÅAN RC</t>
  </si>
  <si>
    <t>4-6st</t>
  </si>
  <si>
    <t>TVÅAN RP</t>
  </si>
  <si>
    <t>7-8st</t>
  </si>
  <si>
    <t>TREAN RC</t>
  </si>
  <si>
    <t>9-10st</t>
  </si>
  <si>
    <t>TREAN RP</t>
  </si>
  <si>
    <t>11-12st</t>
  </si>
  <si>
    <t>FYRAN RC</t>
  </si>
  <si>
    <t>FEMMAN RC</t>
  </si>
  <si>
    <t>Startordningen är en kompromiss mellan Roland Himberg, Förbundet och HFG</t>
  </si>
  <si>
    <t xml:space="preserve">Öppet </t>
  </si>
  <si>
    <t>ö+j+s</t>
  </si>
  <si>
    <t xml:space="preserve">Lag SM brukar inte vara med på Svenska Cupen, enligt reglemente klassas </t>
  </si>
  <si>
    <t xml:space="preserve">SM högre än Svenska Cupen och då  ska man ha laget i samma pool. </t>
  </si>
  <si>
    <t>Av den anledningen är lagen samlade i poolen, men startnummer i rangordning utefter lottningen</t>
  </si>
  <si>
    <t>Lagen är också i slutet för att hålla spänningen uppe</t>
  </si>
  <si>
    <t>Junior, efter efteranmälan. Future Cuo inställt</t>
  </si>
  <si>
    <t>Junior, efter efteranmälan  Future Cuo inställt</t>
  </si>
  <si>
    <t>TREAN +
FYRAN</t>
  </si>
  <si>
    <t>FEMMAN +
ÖPPET +
Sv Cupen</t>
  </si>
  <si>
    <t>Struken 26/11</t>
  </si>
  <si>
    <t>Struken 25/11</t>
  </si>
  <si>
    <t>efteranmälan</t>
  </si>
  <si>
    <t>struken</t>
  </si>
  <si>
    <t>Efteranmälan</t>
  </si>
  <si>
    <t>Junior efter efteranmälan</t>
  </si>
  <si>
    <t>20:00-20:30 för LAG -SM</t>
  </si>
  <si>
    <t>15:30-16:00 RM och RP</t>
  </si>
  <si>
    <t>LAG SM Sub 1 + 2</t>
  </si>
  <si>
    <t>Sub 1 11:15 &amp; Sub 2 16:15</t>
  </si>
  <si>
    <t>Sub 1 12:45 &amp; Sub 2 17:45</t>
  </si>
  <si>
    <t>Sub 1 12:55 &amp; Sub 2 17:55</t>
  </si>
  <si>
    <t>Sub 1 13:00 &amp; Sub 2 18:00</t>
  </si>
  <si>
    <t>19:00 - 21:00</t>
  </si>
  <si>
    <t>Sub 1 15:30 &amp; Sub 2 20:30:00</t>
  </si>
  <si>
    <t>TREAN &amp; FYRAN &amp; FEMMAN &amp; ÖP</t>
  </si>
  <si>
    <t>Schemalagd förträning trean + fyran + femman + ÖP</t>
  </si>
  <si>
    <t>Rotationsschema tävling trean + fyran + femman + ÖP</t>
  </si>
  <si>
    <t xml:space="preserve"> TREAN + FYRAN +                 FEMMAN +
ÖP</t>
  </si>
  <si>
    <t>SUB 1</t>
  </si>
  <si>
    <t>SUB 2</t>
  </si>
  <si>
    <t>Fri uppvärmning</t>
  </si>
  <si>
    <t>Frukost</t>
  </si>
  <si>
    <t>Lunch</t>
  </si>
  <si>
    <t>Middag</t>
  </si>
  <si>
    <t>12:00 - 13:00</t>
  </si>
  <si>
    <t>19:00 - 20:00</t>
  </si>
  <si>
    <t>07:30 - 08:30</t>
  </si>
  <si>
    <t>17:00 - 18:00</t>
  </si>
  <si>
    <t>11:30 - 13:00</t>
  </si>
  <si>
    <t>13:00 - 14:00</t>
  </si>
  <si>
    <t>12:00 - 13:00 (Sub 1 matlådor)</t>
  </si>
  <si>
    <t>17:00 - 18:00 (Sub 2 matlådor)</t>
  </si>
  <si>
    <t>Datum, tor 7/5</t>
  </si>
  <si>
    <t>Datum, fre 8/5</t>
  </si>
  <si>
    <t>Datum, lör 9/5</t>
  </si>
  <si>
    <t>Datum, sön 10/5</t>
  </si>
  <si>
    <t>ÖPPEN TRÄNING 2-5, Öppen, Master</t>
  </si>
  <si>
    <t>Trean+Fyran+Femman+ÖP+Master</t>
  </si>
  <si>
    <t>Rotationsschema tävling tvåan</t>
  </si>
  <si>
    <t>Hammarbygymnasterna</t>
  </si>
  <si>
    <t>Leif Thor</t>
  </si>
  <si>
    <t>Pokalen Tvåan</t>
  </si>
  <si>
    <t>Ruben Peschel</t>
  </si>
  <si>
    <t>John Leach</t>
  </si>
  <si>
    <t>Henry Fast Nylander</t>
  </si>
  <si>
    <t>Theodor Cherloo</t>
  </si>
  <si>
    <t>Älvsbygymnasterna</t>
  </si>
  <si>
    <t>Nils Nyström</t>
  </si>
  <si>
    <t>Noah Lindmark</t>
  </si>
  <si>
    <t>Joel Bohlin</t>
  </si>
  <si>
    <t>Tage Ermebring</t>
  </si>
  <si>
    <t>Halmstad Frigymnaster</t>
  </si>
  <si>
    <t>Poklen Tvåan</t>
  </si>
  <si>
    <t>Albin Larsson</t>
  </si>
  <si>
    <t>Otis Axelsson</t>
  </si>
  <si>
    <t>Motus-Salto</t>
  </si>
  <si>
    <t>Patrik Hansson</t>
  </si>
  <si>
    <t>Simon Krasyuk-Dovgal</t>
  </si>
  <si>
    <t>Boije Wennerberg</t>
  </si>
  <si>
    <t>Elvin Qvale</t>
  </si>
  <si>
    <t>Yousef Al-husseinawi</t>
  </si>
  <si>
    <t>Nima Johnsson Sabet</t>
  </si>
  <si>
    <t>Adrian Regnell</t>
  </si>
  <si>
    <t>Alingsås IF</t>
  </si>
  <si>
    <t>Alvin Sjögren</t>
  </si>
  <si>
    <t>Marwin Gustafsson</t>
  </si>
  <si>
    <t>Valdemar Ekfjäll</t>
  </si>
  <si>
    <t>Charlie Hartung</t>
  </si>
  <si>
    <t>Valter Ölund</t>
  </si>
  <si>
    <t>KFUM</t>
  </si>
  <si>
    <t>Melker Åberg</t>
  </si>
  <si>
    <t>Alexander Kinch</t>
  </si>
  <si>
    <t>Jack Szabo Lindstrand</t>
  </si>
  <si>
    <t>Alex Wall</t>
  </si>
  <si>
    <t>Brommagymnasterna</t>
  </si>
  <si>
    <t>Levan Chincharauli</t>
  </si>
  <si>
    <t>Noah Levine</t>
  </si>
  <si>
    <t>Manfred Augustinson</t>
  </si>
  <si>
    <t>Makis Makariadis</t>
  </si>
  <si>
    <t>Hugo Dorogi</t>
  </si>
  <si>
    <t>Alfred Wahlström</t>
  </si>
  <si>
    <t>Astor Falkenbert</t>
  </si>
  <si>
    <t>Lulegymnasterna</t>
  </si>
  <si>
    <t>Alfred Ekberg</t>
  </si>
  <si>
    <t>Artur Norendahl</t>
  </si>
  <si>
    <t>GF Örebro</t>
  </si>
  <si>
    <t>Vilmer Åhlstedt</t>
  </si>
  <si>
    <t>Olof Nilsson</t>
  </si>
  <si>
    <t>Edward Schmidt</t>
  </si>
  <si>
    <t>Louie Marlowe</t>
  </si>
  <si>
    <t>Oliver Axéder</t>
  </si>
  <si>
    <t>Emil Eriksson</t>
  </si>
  <si>
    <t>Rufus Isakson</t>
  </si>
  <si>
    <t>Tigran Olsson</t>
  </si>
  <si>
    <t>Leon Strmecki</t>
  </si>
  <si>
    <t>Noah Philqvist</t>
  </si>
  <si>
    <t>Samuel Hansson</t>
  </si>
  <si>
    <t>Göteborgs Turnförening</t>
  </si>
  <si>
    <t>Harry Houshangi</t>
  </si>
  <si>
    <t>Sigge Homann</t>
  </si>
  <si>
    <t>Jonathan Bäckhag</t>
  </si>
  <si>
    <t>Ivar Skårbratt</t>
  </si>
  <si>
    <t>Thor Skårbratt</t>
  </si>
  <si>
    <t>Elo Pernheim</t>
  </si>
  <si>
    <t>Tee Jay P.Bengtsson</t>
  </si>
  <si>
    <t>Femman</t>
  </si>
  <si>
    <t>Wiggo Jensen</t>
  </si>
  <si>
    <t>Artur Zaiko</t>
  </si>
  <si>
    <t>Ibrahim Fakhro</t>
  </si>
  <si>
    <t>Albert Östner</t>
  </si>
  <si>
    <t>Edvard Torssell</t>
  </si>
  <si>
    <t>Fyran</t>
  </si>
  <si>
    <t>Emil Rustemaj</t>
  </si>
  <si>
    <t>Trean</t>
  </si>
  <si>
    <t>Elton Dahlin</t>
  </si>
  <si>
    <t>Valter Hammrström</t>
  </si>
  <si>
    <t>Hugo Johansson</t>
  </si>
  <si>
    <t>Adrian Lauenstein</t>
  </si>
  <si>
    <t>Henry Houshangi</t>
  </si>
  <si>
    <t>Liam Aronsson</t>
  </si>
  <si>
    <t>Anas Aldy Abdalla</t>
  </si>
  <si>
    <t>Viktor Sillgren Jubeck</t>
  </si>
  <si>
    <t>Winston De Almeida Ilonen</t>
  </si>
  <si>
    <t>Jack Åkerström</t>
  </si>
  <si>
    <t>Erik Hjertvinge</t>
  </si>
  <si>
    <t>Samson Montemartillo</t>
  </si>
  <si>
    <t>Malte Dahlin</t>
  </si>
  <si>
    <t>August Lauenstein</t>
  </si>
  <si>
    <t>Casper Sjöblom Medina</t>
  </si>
  <si>
    <t>Seth Bjerkeby</t>
  </si>
  <si>
    <t>Linus Peschel</t>
  </si>
  <si>
    <t>Alexander Stope</t>
  </si>
  <si>
    <t>Sam Elofsson</t>
  </si>
  <si>
    <t>Philémpn Charpy</t>
  </si>
  <si>
    <t>Axel Wadman</t>
  </si>
  <si>
    <t>Ebbe Selstad</t>
  </si>
  <si>
    <t>Melvin Beck</t>
  </si>
  <si>
    <t>Lukas Engman</t>
  </si>
  <si>
    <t>Olle Sjöberg</t>
  </si>
  <si>
    <t>Morris Tingdahl</t>
  </si>
  <si>
    <t>Ioani Asatiani</t>
  </si>
  <si>
    <t>Pokalen Trean</t>
  </si>
  <si>
    <t>Elliot Mehle</t>
  </si>
  <si>
    <t>Jonas Sandefeldt</t>
  </si>
  <si>
    <t>Masters</t>
  </si>
  <si>
    <t>Valter Toverud</t>
  </si>
  <si>
    <t>ÖP</t>
  </si>
  <si>
    <t>Tilian Sonesson</t>
  </si>
  <si>
    <t>Charlie Signer</t>
  </si>
  <si>
    <t>Hugo Bergenudd</t>
  </si>
  <si>
    <t>Sandro Ladelfa</t>
  </si>
  <si>
    <t>Gusten Strandell</t>
  </si>
  <si>
    <t>Hammarbygymansterna</t>
  </si>
  <si>
    <t>Halmstad Friggymnaster 2</t>
  </si>
  <si>
    <t>Halmstad Frigymnaster 1</t>
  </si>
  <si>
    <t>Umeå GF</t>
  </si>
  <si>
    <t>Alexander Ramm</t>
  </si>
  <si>
    <t>Leo Blumenberg</t>
  </si>
  <si>
    <t>Atte Furst Lindblad</t>
  </si>
  <si>
    <t>Vincent Yokoichi</t>
  </si>
  <si>
    <t>Wilhelm Nilsson</t>
  </si>
  <si>
    <t>Jens Graner</t>
  </si>
  <si>
    <t>Theo Cavallin</t>
  </si>
  <si>
    <t>Alfred Brinkfeldt</t>
  </si>
  <si>
    <t>Melker Brinkfeldt</t>
  </si>
  <si>
    <t>Mattis Renman</t>
  </si>
  <si>
    <t>Theo Holmgren</t>
  </si>
  <si>
    <t>Oskar Il-Sung Melander</t>
  </si>
  <si>
    <t>Oscar Lundberg</t>
  </si>
  <si>
    <t>Frans Bergkvist</t>
  </si>
  <si>
    <t>Hugo Woxblom</t>
  </si>
  <si>
    <t>Danil Kazakov</t>
  </si>
  <si>
    <t>William Sundell</t>
  </si>
  <si>
    <t>Adam Björs</t>
  </si>
  <si>
    <t>Filip Lidbeck</t>
  </si>
  <si>
    <t>William Hyll</t>
  </si>
  <si>
    <t>Olle Bengtsson</t>
  </si>
  <si>
    <t>Levi Hullegård</t>
  </si>
  <si>
    <t>Alexander Sääf Mengreli</t>
  </si>
  <si>
    <t>Jonathan Smith</t>
  </si>
  <si>
    <t>Christopher Juhlin</t>
  </si>
  <si>
    <t>William Linden</t>
  </si>
  <si>
    <t>Alfred Bogfors</t>
  </si>
  <si>
    <t>Julius Lauenstein</t>
  </si>
  <si>
    <t>Marcus Göransson</t>
  </si>
  <si>
    <t>Charlie Björsson</t>
  </si>
  <si>
    <t>Carl Strömö</t>
  </si>
  <si>
    <t>Nils Bengtsson</t>
  </si>
  <si>
    <t>Wille Larsson</t>
  </si>
  <si>
    <t>Eskil Abrahamsson</t>
  </si>
  <si>
    <t>Gusten Hyll</t>
  </si>
  <si>
    <t>Oliver Svensson</t>
  </si>
  <si>
    <t>Pool 12</t>
  </si>
  <si>
    <t>Pool 11</t>
  </si>
  <si>
    <t>Pool 13</t>
  </si>
  <si>
    <t>Pool 21</t>
  </si>
  <si>
    <t>Pool 22</t>
  </si>
  <si>
    <t>Pool 23</t>
  </si>
  <si>
    <t>Pool 24</t>
  </si>
  <si>
    <t>Pool 25</t>
  </si>
  <si>
    <t>Pool 26</t>
  </si>
  <si>
    <t>Pool 31</t>
  </si>
  <si>
    <t>Pool 32</t>
  </si>
  <si>
    <t>Pool 33</t>
  </si>
  <si>
    <t>Pool 34</t>
  </si>
  <si>
    <t>Pool 35</t>
  </si>
  <si>
    <t>Pool 36</t>
  </si>
  <si>
    <t>Emil Bedlinski</t>
  </si>
  <si>
    <t>Eliot Tamtè</t>
  </si>
  <si>
    <t>Joakim Lenberg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</si>
</sst>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00"/>
    <numFmt numFmtId="165" formatCode="hh:mm;@"/>
  </numFmts>
  <fonts count="37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name val="Calibri"/>
      <family val="2"/>
      <scheme val="minor"/>
    </font>
    <font>
      <b/>
      <sz val="18"/>
      <color theme="1"/>
      <name val="Bahnschrift SemiBold Condensed"/>
      <family val="2"/>
    </font>
    <font>
      <b/>
      <sz val="14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sz val="22"/>
      <color theme="1"/>
      <name val="Calibri"/>
      <family val="2"/>
      <scheme val="minor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sz val="11"/>
      <color rgb="FFFFFFFF"/>
      <name val="Calibri"/>
      <family val="2"/>
    </font>
    <font>
      <strike/>
      <sz val="11"/>
      <color theme="1"/>
      <name val="Calibri"/>
      <family val="2"/>
      <scheme val="minor"/>
    </font>
    <font>
      <b/>
      <sz val="12"/>
      <color rgb="FF000000"/>
      <name val="Calibri"/>
      <family val="2"/>
    </font>
    <font>
      <b/>
      <sz val="14"/>
      <color rgb="FF000000"/>
      <name val="Calibri"/>
      <family val="2"/>
    </font>
    <font>
      <b/>
      <sz val="11"/>
      <color rgb="FFFFFFFF"/>
      <name val="Calibri"/>
      <family val="2"/>
    </font>
    <font>
      <b/>
      <sz val="11"/>
      <color theme="0"/>
      <name val="Calibri"/>
      <family val="2"/>
    </font>
    <font>
      <b/>
      <sz val="14"/>
      <color theme="0"/>
      <name val="Calibri"/>
      <family val="2"/>
      <scheme val="minor"/>
    </font>
    <font>
      <sz val="11"/>
      <color rgb="FF000000"/>
      <name val="Calibri Light"/>
      <family val="2"/>
    </font>
    <font>
      <b/>
      <sz val="11"/>
      <color rgb="FF000000"/>
      <name val="Calibri Light"/>
      <family val="2"/>
    </font>
    <font>
      <b/>
      <sz val="11"/>
      <color rgb="FF000000"/>
      <name val="Calibri"/>
      <family val="2"/>
      <scheme val="minor"/>
    </font>
    <font>
      <b/>
      <sz val="11"/>
      <color rgb="FFFFFFFF"/>
      <name val="Calibri"/>
      <family val="2"/>
      <scheme val="minor"/>
    </font>
    <font>
      <b/>
      <sz val="10"/>
      <color rgb="FF000000"/>
      <name val="Calibri"/>
      <family val="2"/>
    </font>
    <font>
      <b/>
      <sz val="11"/>
      <name val="Calibri"/>
      <family val="2"/>
      <scheme val="minor"/>
    </font>
    <font>
      <sz val="11"/>
      <color rgb="FFBFBFBF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1"/>
      <color rgb="FFFFFFFF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0"/>
      <name val="Calibri"/>
      <family val="2"/>
      <scheme val="minor"/>
    </font>
    <font>
      <i/>
      <sz val="11"/>
      <color rgb="FFAEAAAA"/>
      <name val="Calibri"/>
      <family val="2"/>
      <scheme val="minor"/>
    </font>
    <font>
      <i/>
      <sz val="11"/>
      <color rgb="FF757171"/>
      <name val="Calibri"/>
      <family val="2"/>
      <scheme val="minor"/>
    </font>
    <font>
      <sz val="11"/>
      <name val="Calibri"/>
      <family val="2"/>
    </font>
    <font>
      <b/>
      <sz val="11"/>
      <color theme="1" tint="4.9989318521683403E-2"/>
      <name val="Calibri"/>
      <family val="2"/>
      <scheme val="minor"/>
    </font>
    <font>
      <b/>
      <sz val="18"/>
      <color rgb="FF000000"/>
      <name val="Calibri"/>
      <family val="2"/>
    </font>
    <font>
      <strike/>
      <sz val="11"/>
      <color rgb="FFFF0000"/>
      <name val="Calibri"/>
      <family val="2"/>
      <scheme val="minor"/>
    </font>
  </fonts>
  <fills count="29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rgb="FF003CB4"/>
        <bgColor indexed="64"/>
      </patternFill>
    </fill>
    <fill>
      <patternFill patternType="solid">
        <fgColor rgb="FFDDEBF7"/>
        <bgColor rgb="FF000000"/>
      </patternFill>
    </fill>
    <fill>
      <patternFill patternType="solid">
        <fgColor rgb="FFE2EFDA"/>
        <bgColor rgb="FF000000"/>
      </patternFill>
    </fill>
    <fill>
      <patternFill patternType="solid">
        <fgColor rgb="FFFFCCFF"/>
        <bgColor rgb="FF000000"/>
      </patternFill>
    </fill>
    <fill>
      <patternFill patternType="solid">
        <fgColor rgb="FF00B0F0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rgb="FFD9E1F2"/>
        <bgColor rgb="FF000000"/>
      </patternFill>
    </fill>
    <fill>
      <patternFill patternType="solid">
        <fgColor rgb="FF002060"/>
        <bgColor rgb="FF000000"/>
      </patternFill>
    </fill>
    <fill>
      <patternFill patternType="solid">
        <fgColor rgb="FFFF99FF"/>
        <bgColor rgb="FF000000"/>
      </patternFill>
    </fill>
    <fill>
      <patternFill patternType="solid">
        <fgColor theme="8" tint="0.79998168889431442"/>
        <bgColor rgb="FF000000"/>
      </patternFill>
    </fill>
    <fill>
      <patternFill patternType="solid">
        <fgColor rgb="FFFF66FF"/>
        <bgColor rgb="FF000000"/>
      </patternFill>
    </fill>
    <fill>
      <patternFill patternType="solid">
        <fgColor rgb="FFFF66FF"/>
        <bgColor indexed="64"/>
      </patternFill>
    </fill>
    <fill>
      <patternFill patternType="solid">
        <fgColor theme="9" tint="0.79998168889431442"/>
        <bgColor rgb="FF000000"/>
      </patternFill>
    </fill>
    <fill>
      <patternFill patternType="solid">
        <fgColor theme="7" tint="0.79998168889431442"/>
        <bgColor rgb="FF000000"/>
      </patternFill>
    </fill>
    <fill>
      <patternFill patternType="solid">
        <fgColor theme="4" tint="-0.249977111117893"/>
        <bgColor rgb="FF000000"/>
      </patternFill>
    </fill>
    <fill>
      <patternFill patternType="solid">
        <fgColor rgb="FFFFFFFF"/>
        <bgColor indexed="64"/>
      </patternFill>
    </fill>
    <fill>
      <patternFill patternType="solid">
        <fgColor rgb="FF203764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59999389629810485"/>
        <bgColor rgb="FF000000"/>
      </patternFill>
    </fill>
    <fill>
      <patternFill patternType="solid">
        <fgColor theme="4" tint="0.39997558519241921"/>
        <bgColor rgb="FF000000"/>
      </patternFill>
    </fill>
    <fill>
      <patternFill patternType="solid">
        <fgColor theme="7" tint="0.39997558519241921"/>
        <bgColor rgb="FF000000"/>
      </patternFill>
    </fill>
    <fill>
      <patternFill patternType="solid">
        <fgColor theme="0"/>
        <bgColor rgb="FF000000"/>
      </patternFill>
    </fill>
    <fill>
      <patternFill patternType="solid">
        <fgColor theme="4" tint="0.39997558519241921"/>
        <bgColor indexed="64"/>
      </patternFill>
    </fill>
  </fills>
  <borders count="44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dotted">
        <color rgb="FF000000"/>
      </left>
      <right style="dotted">
        <color rgb="FF000000"/>
      </right>
      <top style="dotted">
        <color rgb="FF000000"/>
      </top>
      <bottom style="dotted">
        <color rgb="FF000000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dotted">
        <color rgb="FF000000"/>
      </left>
      <right/>
      <top style="dotted">
        <color rgb="FF000000"/>
      </top>
      <bottom/>
      <diagonal/>
    </border>
    <border>
      <left style="dotted">
        <color rgb="FF000000"/>
      </left>
      <right/>
      <top/>
      <bottom style="dotted">
        <color rgb="FF000000"/>
      </bottom>
      <diagonal/>
    </border>
    <border>
      <left/>
      <right/>
      <top style="dotted">
        <color rgb="FF000000"/>
      </top>
      <bottom/>
      <diagonal/>
    </border>
    <border>
      <left/>
      <right style="dotted">
        <color rgb="FF000000"/>
      </right>
      <top style="dotted">
        <color rgb="FF000000"/>
      </top>
      <bottom/>
      <diagonal/>
    </border>
    <border>
      <left style="dotted">
        <color rgb="FF000000"/>
      </left>
      <right/>
      <top/>
      <bottom/>
      <diagonal/>
    </border>
    <border>
      <left/>
      <right style="dotted">
        <color rgb="FF000000"/>
      </right>
      <top/>
      <bottom/>
      <diagonal/>
    </border>
    <border>
      <left/>
      <right/>
      <top/>
      <bottom style="dotted">
        <color rgb="FF000000"/>
      </bottom>
      <diagonal/>
    </border>
    <border>
      <left/>
      <right style="dotted">
        <color rgb="FF000000"/>
      </right>
      <top/>
      <bottom style="dotted">
        <color rgb="FF000000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/>
      <diagonal/>
    </border>
    <border>
      <left style="dashed">
        <color indexed="64"/>
      </left>
      <right/>
      <top style="dashed">
        <color indexed="64"/>
      </top>
      <bottom style="dashed">
        <color indexed="64"/>
      </bottom>
      <diagonal/>
    </border>
    <border>
      <left style="dashed">
        <color indexed="64"/>
      </left>
      <right/>
      <top/>
      <bottom style="dashed">
        <color indexed="64"/>
      </bottom>
      <diagonal/>
    </border>
    <border>
      <left/>
      <right style="dashed">
        <color indexed="64"/>
      </right>
      <top style="dashed">
        <color indexed="64"/>
      </top>
      <bottom/>
      <diagonal/>
    </border>
    <border>
      <left/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98">
    <xf numFmtId="0" fontId="0" fillId="0" borderId="0" xfId="0"/>
    <xf numFmtId="20" fontId="0" fillId="0" borderId="0" xfId="0" applyNumberFormat="1"/>
    <xf numFmtId="0" fontId="3" fillId="0" borderId="0" xfId="0" applyFont="1"/>
    <xf numFmtId="0" fontId="0" fillId="2" borderId="0" xfId="0" applyFill="1"/>
    <xf numFmtId="20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/>
    <xf numFmtId="0" fontId="0" fillId="0" borderId="2" xfId="0" applyBorder="1"/>
    <xf numFmtId="0" fontId="6" fillId="0" borderId="0" xfId="0" applyFont="1"/>
    <xf numFmtId="0" fontId="4" fillId="3" borderId="0" xfId="0" applyFont="1" applyFill="1"/>
    <xf numFmtId="164" fontId="0" fillId="0" borderId="0" xfId="0" applyNumberFormat="1"/>
    <xf numFmtId="165" fontId="0" fillId="0" borderId="0" xfId="0" applyNumberFormat="1"/>
    <xf numFmtId="0" fontId="1" fillId="5" borderId="0" xfId="0" applyFont="1" applyFill="1"/>
    <xf numFmtId="16" fontId="0" fillId="0" borderId="0" xfId="0" applyNumberFormat="1"/>
    <xf numFmtId="0" fontId="0" fillId="0" borderId="0" xfId="0" applyAlignment="1">
      <alignment horizontal="center" vertical="center"/>
    </xf>
    <xf numFmtId="0" fontId="4" fillId="4" borderId="0" xfId="0" applyFont="1" applyFill="1"/>
    <xf numFmtId="0" fontId="9" fillId="0" borderId="0" xfId="0" applyFont="1"/>
    <xf numFmtId="20" fontId="9" fillId="0" borderId="0" xfId="0" applyNumberFormat="1" applyFont="1" applyAlignment="1">
      <alignment horizontal="left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vertical="center"/>
    </xf>
    <xf numFmtId="0" fontId="7" fillId="0" borderId="0" xfId="0" applyFont="1"/>
    <xf numFmtId="0" fontId="2" fillId="0" borderId="0" xfId="0" applyFont="1"/>
    <xf numFmtId="0" fontId="10" fillId="0" borderId="0" xfId="0" applyFont="1"/>
    <xf numFmtId="0" fontId="12" fillId="0" borderId="4" xfId="0" applyFont="1" applyBorder="1"/>
    <xf numFmtId="0" fontId="12" fillId="0" borderId="0" xfId="0" applyFont="1"/>
    <xf numFmtId="20" fontId="12" fillId="0" borderId="0" xfId="0" applyNumberFormat="1" applyFont="1"/>
    <xf numFmtId="0" fontId="12" fillId="0" borderId="3" xfId="0" applyFont="1" applyBorder="1"/>
    <xf numFmtId="0" fontId="11" fillId="0" borderId="0" xfId="0" applyFont="1"/>
    <xf numFmtId="0" fontId="14" fillId="0" borderId="0" xfId="0" applyFont="1"/>
    <xf numFmtId="0" fontId="0" fillId="10" borderId="2" xfId="0" applyFill="1" applyBorder="1"/>
    <xf numFmtId="0" fontId="0" fillId="0" borderId="6" xfId="0" applyBorder="1"/>
    <xf numFmtId="0" fontId="12" fillId="11" borderId="0" xfId="0" applyFont="1" applyFill="1"/>
    <xf numFmtId="0" fontId="11" fillId="6" borderId="0" xfId="0" applyFont="1" applyFill="1"/>
    <xf numFmtId="0" fontId="12" fillId="0" borderId="8" xfId="0" applyFont="1" applyBorder="1"/>
    <xf numFmtId="20" fontId="12" fillId="0" borderId="8" xfId="0" applyNumberFormat="1" applyFont="1" applyBorder="1"/>
    <xf numFmtId="20" fontId="12" fillId="0" borderId="4" xfId="0" applyNumberFormat="1" applyFont="1" applyBorder="1"/>
    <xf numFmtId="0" fontId="15" fillId="0" borderId="0" xfId="0" applyFont="1"/>
    <xf numFmtId="0" fontId="12" fillId="6" borderId="0" xfId="0" applyFont="1" applyFill="1"/>
    <xf numFmtId="0" fontId="12" fillId="0" borderId="1" xfId="0" applyFont="1" applyBorder="1"/>
    <xf numFmtId="0" fontId="12" fillId="7" borderId="0" xfId="0" applyFont="1" applyFill="1"/>
    <xf numFmtId="0" fontId="11" fillId="7" borderId="0" xfId="0" applyFont="1" applyFill="1"/>
    <xf numFmtId="0" fontId="13" fillId="12" borderId="0" xfId="0" applyFont="1" applyFill="1"/>
    <xf numFmtId="0" fontId="17" fillId="12" borderId="0" xfId="0" applyFont="1" applyFill="1"/>
    <xf numFmtId="0" fontId="12" fillId="13" borderId="0" xfId="0" applyFont="1" applyFill="1"/>
    <xf numFmtId="0" fontId="11" fillId="13" borderId="0" xfId="0" applyFont="1" applyFill="1"/>
    <xf numFmtId="0" fontId="13" fillId="9" borderId="0" xfId="0" applyFont="1" applyFill="1"/>
    <xf numFmtId="0" fontId="17" fillId="9" borderId="0" xfId="0" applyFont="1" applyFill="1"/>
    <xf numFmtId="0" fontId="17" fillId="0" borderId="0" xfId="0" applyFont="1"/>
    <xf numFmtId="0" fontId="12" fillId="0" borderId="10" xfId="0" applyFont="1" applyBorder="1"/>
    <xf numFmtId="0" fontId="12" fillId="0" borderId="11" xfId="0" applyFont="1" applyBorder="1"/>
    <xf numFmtId="0" fontId="7" fillId="0" borderId="0" xfId="0" applyFont="1" applyAlignment="1">
      <alignment horizontal="center"/>
    </xf>
    <xf numFmtId="0" fontId="12" fillId="0" borderId="2" xfId="0" applyFont="1" applyBorder="1"/>
    <xf numFmtId="20" fontId="12" fillId="0" borderId="5" xfId="0" applyNumberFormat="1" applyFont="1" applyBorder="1"/>
    <xf numFmtId="0" fontId="11" fillId="14" borderId="0" xfId="0" applyFont="1" applyFill="1"/>
    <xf numFmtId="164" fontId="4" fillId="4" borderId="0" xfId="0" applyNumberFormat="1" applyFont="1" applyFill="1"/>
    <xf numFmtId="0" fontId="18" fillId="12" borderId="0" xfId="0" applyFont="1" applyFill="1"/>
    <xf numFmtId="0" fontId="18" fillId="0" borderId="0" xfId="0" applyFont="1"/>
    <xf numFmtId="20" fontId="12" fillId="0" borderId="9" xfId="0" applyNumberFormat="1" applyFont="1" applyBorder="1"/>
    <xf numFmtId="0" fontId="18" fillId="15" borderId="0" xfId="0" applyFont="1" applyFill="1"/>
    <xf numFmtId="0" fontId="4" fillId="16" borderId="0" xfId="0" applyFont="1" applyFill="1"/>
    <xf numFmtId="0" fontId="18" fillId="9" borderId="0" xfId="0" applyFont="1" applyFill="1"/>
    <xf numFmtId="0" fontId="20" fillId="0" borderId="0" xfId="0" applyFont="1"/>
    <xf numFmtId="0" fontId="21" fillId="0" borderId="0" xfId="0" applyFont="1"/>
    <xf numFmtId="0" fontId="15" fillId="0" borderId="0" xfId="0" applyFont="1" applyAlignment="1">
      <alignment horizontal="center" vertical="center"/>
    </xf>
    <xf numFmtId="0" fontId="26" fillId="0" borderId="12" xfId="0" applyFont="1" applyBorder="1" applyAlignment="1">
      <alignment horizontal="center"/>
    </xf>
    <xf numFmtId="20" fontId="26" fillId="0" borderId="13" xfId="0" applyNumberFormat="1" applyFont="1" applyBorder="1" applyAlignment="1">
      <alignment horizontal="center"/>
    </xf>
    <xf numFmtId="0" fontId="12" fillId="18" borderId="0" xfId="0" applyFont="1" applyFill="1"/>
    <xf numFmtId="0" fontId="11" fillId="18" borderId="0" xfId="0" applyFont="1" applyFill="1"/>
    <xf numFmtId="0" fontId="13" fillId="19" borderId="0" xfId="0" applyFont="1" applyFill="1"/>
    <xf numFmtId="0" fontId="17" fillId="19" borderId="0" xfId="0" applyFont="1" applyFill="1"/>
    <xf numFmtId="0" fontId="27" fillId="0" borderId="0" xfId="0" applyFont="1"/>
    <xf numFmtId="20" fontId="8" fillId="0" borderId="15" xfId="0" applyNumberFormat="1" applyFont="1" applyBorder="1" applyAlignment="1">
      <alignment horizontal="center"/>
    </xf>
    <xf numFmtId="0" fontId="8" fillId="0" borderId="15" xfId="0" applyFont="1" applyBorder="1" applyAlignment="1">
      <alignment horizontal="center"/>
    </xf>
    <xf numFmtId="20" fontId="8" fillId="0" borderId="12" xfId="0" applyNumberFormat="1" applyFont="1" applyBorder="1" applyAlignment="1">
      <alignment horizontal="center"/>
    </xf>
    <xf numFmtId="0" fontId="0" fillId="20" borderId="0" xfId="0" applyFill="1"/>
    <xf numFmtId="0" fontId="12" fillId="20" borderId="0" xfId="0" applyFont="1" applyFill="1"/>
    <xf numFmtId="20" fontId="12" fillId="20" borderId="0" xfId="0" applyNumberFormat="1" applyFont="1" applyFill="1"/>
    <xf numFmtId="0" fontId="13" fillId="21" borderId="0" xfId="0" applyFont="1" applyFill="1"/>
    <xf numFmtId="20" fontId="13" fillId="21" borderId="0" xfId="0" applyNumberFormat="1" applyFont="1" applyFill="1"/>
    <xf numFmtId="0" fontId="28" fillId="21" borderId="0" xfId="0" applyFont="1" applyFill="1"/>
    <xf numFmtId="0" fontId="29" fillId="0" borderId="14" xfId="0" applyFont="1" applyBorder="1"/>
    <xf numFmtId="0" fontId="25" fillId="0" borderId="15" xfId="0" applyFont="1" applyBorder="1"/>
    <xf numFmtId="0" fontId="25" fillId="0" borderId="16" xfId="0" applyFont="1" applyBorder="1"/>
    <xf numFmtId="0" fontId="23" fillId="12" borderId="12" xfId="0" applyFont="1" applyFill="1" applyBorder="1" applyAlignment="1">
      <alignment horizontal="center"/>
    </xf>
    <xf numFmtId="20" fontId="8" fillId="0" borderId="20" xfId="0" applyNumberFormat="1" applyFont="1" applyBorder="1" applyAlignment="1">
      <alignment horizontal="center"/>
    </xf>
    <xf numFmtId="0" fontId="26" fillId="0" borderId="20" xfId="0" applyFont="1" applyBorder="1" applyAlignment="1">
      <alignment horizontal="center"/>
    </xf>
    <xf numFmtId="0" fontId="8" fillId="0" borderId="12" xfId="0" applyFont="1" applyBorder="1" applyAlignment="1">
      <alignment horizontal="center"/>
    </xf>
    <xf numFmtId="0" fontId="8" fillId="0" borderId="20" xfId="0" applyFont="1" applyBorder="1" applyAlignment="1">
      <alignment horizontal="center"/>
    </xf>
    <xf numFmtId="20" fontId="26" fillId="0" borderId="21" xfId="0" applyNumberFormat="1" applyFont="1" applyBorder="1" applyAlignment="1">
      <alignment horizontal="center"/>
    </xf>
    <xf numFmtId="20" fontId="9" fillId="0" borderId="20" xfId="0" applyNumberFormat="1" applyFont="1" applyBorder="1" applyAlignment="1">
      <alignment horizontal="center"/>
    </xf>
    <xf numFmtId="0" fontId="9" fillId="0" borderId="20" xfId="0" applyFont="1" applyBorder="1" applyAlignment="1">
      <alignment horizontal="center"/>
    </xf>
    <xf numFmtId="20" fontId="9" fillId="0" borderId="21" xfId="0" applyNumberFormat="1" applyFont="1" applyBorder="1" applyAlignment="1">
      <alignment horizontal="center"/>
    </xf>
    <xf numFmtId="0" fontId="29" fillId="0" borderId="14" xfId="0" applyFont="1" applyBorder="1" applyAlignment="1">
      <alignment horizontal="center"/>
    </xf>
    <xf numFmtId="0" fontId="25" fillId="8" borderId="15" xfId="0" applyFont="1" applyFill="1" applyBorder="1" applyAlignment="1">
      <alignment horizontal="center"/>
    </xf>
    <xf numFmtId="20" fontId="9" fillId="0" borderId="15" xfId="0" applyNumberFormat="1" applyFont="1" applyBorder="1" applyAlignment="1">
      <alignment horizontal="center"/>
    </xf>
    <xf numFmtId="0" fontId="9" fillId="0" borderId="15" xfId="0" applyFont="1" applyBorder="1" applyAlignment="1">
      <alignment horizontal="center"/>
    </xf>
    <xf numFmtId="20" fontId="9" fillId="0" borderId="16" xfId="0" applyNumberFormat="1" applyFont="1" applyBorder="1" applyAlignment="1">
      <alignment horizontal="center"/>
    </xf>
    <xf numFmtId="0" fontId="19" fillId="4" borderId="0" xfId="0" applyFont="1" applyFill="1" applyAlignment="1">
      <alignment horizontal="center"/>
    </xf>
    <xf numFmtId="0" fontId="11" fillId="20" borderId="0" xfId="0" applyFont="1" applyFill="1"/>
    <xf numFmtId="0" fontId="4" fillId="22" borderId="0" xfId="0" applyFont="1" applyFill="1"/>
    <xf numFmtId="0" fontId="12" fillId="0" borderId="23" xfId="0" applyFont="1" applyBorder="1"/>
    <xf numFmtId="0" fontId="8" fillId="23" borderId="0" xfId="0" applyFont="1" applyFill="1"/>
    <xf numFmtId="0" fontId="8" fillId="23" borderId="0" xfId="0" applyFont="1" applyFill="1" applyAlignment="1">
      <alignment horizontal="right"/>
    </xf>
    <xf numFmtId="0" fontId="8" fillId="23" borderId="0" xfId="0" applyFont="1" applyFill="1" applyAlignment="1">
      <alignment horizontal="center"/>
    </xf>
    <xf numFmtId="0" fontId="4" fillId="22" borderId="0" xfId="0" applyFont="1" applyFill="1" applyAlignment="1">
      <alignment horizontal="right"/>
    </xf>
    <xf numFmtId="0" fontId="4" fillId="4" borderId="0" xfId="0" applyFont="1" applyFill="1" applyAlignment="1">
      <alignment horizontal="center"/>
    </xf>
    <xf numFmtId="0" fontId="4" fillId="4" borderId="0" xfId="0" applyFont="1" applyFill="1" applyAlignment="1">
      <alignment horizontal="right"/>
    </xf>
    <xf numFmtId="0" fontId="22" fillId="17" borderId="12" xfId="0" applyFont="1" applyFill="1" applyBorder="1" applyAlignment="1">
      <alignment horizontal="center"/>
    </xf>
    <xf numFmtId="0" fontId="30" fillId="24" borderId="20" xfId="0" applyFont="1" applyFill="1" applyBorder="1" applyAlignment="1">
      <alignment horizontal="center"/>
    </xf>
    <xf numFmtId="20" fontId="31" fillId="0" borderId="12" xfId="0" applyNumberFormat="1" applyFont="1" applyBorder="1" applyAlignment="1">
      <alignment horizontal="center"/>
    </xf>
    <xf numFmtId="20" fontId="31" fillId="0" borderId="20" xfId="0" applyNumberFormat="1" applyFont="1" applyBorder="1" applyAlignment="1">
      <alignment horizontal="center"/>
    </xf>
    <xf numFmtId="20" fontId="31" fillId="0" borderId="15" xfId="0" applyNumberFormat="1" applyFont="1" applyBorder="1" applyAlignment="1">
      <alignment horizontal="center"/>
    </xf>
    <xf numFmtId="20" fontId="32" fillId="0" borderId="12" xfId="0" applyNumberFormat="1" applyFont="1" applyBorder="1" applyAlignment="1">
      <alignment horizontal="center"/>
    </xf>
    <xf numFmtId="0" fontId="32" fillId="0" borderId="20" xfId="0" applyFont="1" applyBorder="1" applyAlignment="1">
      <alignment horizontal="center"/>
    </xf>
    <xf numFmtId="20" fontId="32" fillId="0" borderId="20" xfId="0" applyNumberFormat="1" applyFont="1" applyBorder="1" applyAlignment="1">
      <alignment horizontal="center"/>
    </xf>
    <xf numFmtId="20" fontId="32" fillId="0" borderId="15" xfId="0" applyNumberFormat="1" applyFont="1" applyBorder="1" applyAlignment="1">
      <alignment horizontal="center"/>
    </xf>
    <xf numFmtId="20" fontId="12" fillId="0" borderId="24" xfId="0" applyNumberFormat="1" applyFont="1" applyBorder="1"/>
    <xf numFmtId="0" fontId="14" fillId="0" borderId="0" xfId="0" applyFont="1" applyAlignment="1">
      <alignment horizontal="center"/>
    </xf>
    <xf numFmtId="0" fontId="14" fillId="0" borderId="0" xfId="0" applyFont="1" applyAlignment="1">
      <alignment horizontal="right"/>
    </xf>
    <xf numFmtId="0" fontId="34" fillId="25" borderId="0" xfId="0" applyFont="1" applyFill="1"/>
    <xf numFmtId="0" fontId="34" fillId="26" borderId="15" xfId="0" applyFont="1" applyFill="1" applyBorder="1" applyAlignment="1">
      <alignment horizontal="center"/>
    </xf>
    <xf numFmtId="0" fontId="34" fillId="26" borderId="20" xfId="0" applyFont="1" applyFill="1" applyBorder="1" applyAlignment="1">
      <alignment horizontal="center"/>
    </xf>
    <xf numFmtId="0" fontId="0" fillId="0" borderId="0" xfId="0" applyAlignment="1">
      <alignment horizontal="right"/>
    </xf>
    <xf numFmtId="0" fontId="0" fillId="10" borderId="0" xfId="0" applyFill="1"/>
    <xf numFmtId="0" fontId="4" fillId="10" borderId="0" xfId="0" applyFont="1" applyFill="1" applyAlignment="1">
      <alignment horizontal="center"/>
    </xf>
    <xf numFmtId="0" fontId="4" fillId="10" borderId="0" xfId="0" applyFont="1" applyFill="1"/>
    <xf numFmtId="0" fontId="4" fillId="10" borderId="0" xfId="0" applyFont="1" applyFill="1" applyAlignment="1">
      <alignment horizontal="right"/>
    </xf>
    <xf numFmtId="0" fontId="0" fillId="10" borderId="0" xfId="0" applyFill="1" applyAlignment="1">
      <alignment horizontal="center"/>
    </xf>
    <xf numFmtId="0" fontId="0" fillId="10" borderId="0" xfId="0" applyFill="1" applyAlignment="1">
      <alignment horizontal="right"/>
    </xf>
    <xf numFmtId="0" fontId="17" fillId="27" borderId="0" xfId="0" applyFont="1" applyFill="1"/>
    <xf numFmtId="0" fontId="12" fillId="10" borderId="0" xfId="0" applyFont="1" applyFill="1"/>
    <xf numFmtId="0" fontId="17" fillId="12" borderId="1" xfId="0" applyFont="1" applyFill="1" applyBorder="1"/>
    <xf numFmtId="20" fontId="12" fillId="10" borderId="0" xfId="0" applyNumberFormat="1" applyFont="1" applyFill="1"/>
    <xf numFmtId="0" fontId="33" fillId="10" borderId="0" xfId="0" applyFont="1" applyFill="1"/>
    <xf numFmtId="0" fontId="13" fillId="12" borderId="1" xfId="0" applyFont="1" applyFill="1" applyBorder="1"/>
    <xf numFmtId="20" fontId="12" fillId="0" borderId="1" xfId="0" applyNumberFormat="1" applyFont="1" applyBorder="1"/>
    <xf numFmtId="0" fontId="3" fillId="0" borderId="39" xfId="0" applyFont="1" applyBorder="1" applyAlignment="1">
      <alignment horizontal="center"/>
    </xf>
    <xf numFmtId="0" fontId="3" fillId="0" borderId="35" xfId="0" applyFont="1" applyBorder="1" applyAlignment="1">
      <alignment horizontal="center"/>
    </xf>
    <xf numFmtId="0" fontId="3" fillId="28" borderId="0" xfId="0" applyFont="1" applyFill="1"/>
    <xf numFmtId="0" fontId="3" fillId="0" borderId="36" xfId="0" applyFont="1" applyBorder="1" applyAlignment="1">
      <alignment horizontal="center"/>
    </xf>
    <xf numFmtId="0" fontId="3" fillId="0" borderId="37" xfId="0" applyFont="1" applyBorder="1" applyAlignment="1">
      <alignment horizontal="center"/>
    </xf>
    <xf numFmtId="0" fontId="3" fillId="0" borderId="38" xfId="0" applyFont="1" applyBorder="1" applyAlignment="1">
      <alignment horizontal="center"/>
    </xf>
    <xf numFmtId="0" fontId="0" fillId="0" borderId="41" xfId="0" applyBorder="1" applyAlignment="1">
      <alignment horizontal="center"/>
    </xf>
    <xf numFmtId="0" fontId="0" fillId="0" borderId="41" xfId="0" applyBorder="1"/>
    <xf numFmtId="0" fontId="0" fillId="0" borderId="41" xfId="0" applyBorder="1" applyAlignment="1">
      <alignment horizontal="right"/>
    </xf>
    <xf numFmtId="0" fontId="0" fillId="0" borderId="41" xfId="0" applyBorder="1" applyAlignment="1">
      <alignment horizontal="center" vertical="center"/>
    </xf>
    <xf numFmtId="0" fontId="0" fillId="10" borderId="41" xfId="0" applyFill="1" applyBorder="1" applyAlignment="1">
      <alignment horizontal="center"/>
    </xf>
    <xf numFmtId="0" fontId="0" fillId="10" borderId="41" xfId="0" applyFill="1" applyBorder="1"/>
    <xf numFmtId="0" fontId="0" fillId="10" borderId="41" xfId="0" applyFill="1" applyBorder="1" applyAlignment="1">
      <alignment horizontal="right"/>
    </xf>
    <xf numFmtId="0" fontId="0" fillId="10" borderId="43" xfId="0" applyFill="1" applyBorder="1" applyAlignment="1">
      <alignment horizontal="center"/>
    </xf>
    <xf numFmtId="0" fontId="0" fillId="10" borderId="43" xfId="0" applyFill="1" applyBorder="1"/>
    <xf numFmtId="0" fontId="0" fillId="10" borderId="43" xfId="0" applyFill="1" applyBorder="1" applyAlignment="1">
      <alignment horizontal="right"/>
    </xf>
    <xf numFmtId="0" fontId="0" fillId="10" borderId="42" xfId="0" applyFill="1" applyBorder="1" applyAlignment="1">
      <alignment horizontal="center"/>
    </xf>
    <xf numFmtId="0" fontId="0" fillId="10" borderId="42" xfId="0" applyFill="1" applyBorder="1"/>
    <xf numFmtId="0" fontId="0" fillId="10" borderId="42" xfId="0" applyFill="1" applyBorder="1" applyAlignment="1">
      <alignment horizontal="right"/>
    </xf>
    <xf numFmtId="0" fontId="0" fillId="0" borderId="43" xfId="0" applyBorder="1" applyAlignment="1">
      <alignment horizontal="center"/>
    </xf>
    <xf numFmtId="0" fontId="0" fillId="0" borderId="42" xfId="0" applyBorder="1" applyAlignment="1">
      <alignment horizontal="center"/>
    </xf>
    <xf numFmtId="0" fontId="0" fillId="0" borderId="42" xfId="0" applyBorder="1"/>
    <xf numFmtId="0" fontId="0" fillId="0" borderId="42" xfId="0" applyBorder="1" applyAlignment="1">
      <alignment horizontal="right"/>
    </xf>
    <xf numFmtId="0" fontId="0" fillId="0" borderId="43" xfId="0" applyBorder="1"/>
    <xf numFmtId="0" fontId="2" fillId="0" borderId="41" xfId="0" applyFont="1" applyBorder="1" applyAlignment="1">
      <alignment horizontal="center"/>
    </xf>
    <xf numFmtId="0" fontId="36" fillId="0" borderId="41" xfId="0" applyFont="1" applyBorder="1"/>
    <xf numFmtId="0" fontId="36" fillId="0" borderId="41" xfId="0" applyFont="1" applyBorder="1" applyAlignment="1">
      <alignment horizontal="center"/>
    </xf>
    <xf numFmtId="0" fontId="11" fillId="0" borderId="25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11" fillId="0" borderId="26" xfId="0" applyFont="1" applyBorder="1" applyAlignment="1">
      <alignment horizontal="center" vertical="center" wrapText="1"/>
    </xf>
    <xf numFmtId="0" fontId="35" fillId="0" borderId="27" xfId="0" applyFont="1" applyBorder="1" applyAlignment="1">
      <alignment horizontal="center" vertical="center"/>
    </xf>
    <xf numFmtId="0" fontId="35" fillId="0" borderId="29" xfId="0" applyFont="1" applyBorder="1" applyAlignment="1">
      <alignment horizontal="center" vertical="center"/>
    </xf>
    <xf numFmtId="0" fontId="35" fillId="0" borderId="30" xfId="0" applyFont="1" applyBorder="1" applyAlignment="1">
      <alignment horizontal="center" vertical="center"/>
    </xf>
    <xf numFmtId="0" fontId="35" fillId="0" borderId="31" xfId="0" applyFont="1" applyBorder="1" applyAlignment="1">
      <alignment horizontal="center" vertical="center"/>
    </xf>
    <xf numFmtId="0" fontId="35" fillId="0" borderId="0" xfId="0" applyFont="1" applyAlignment="1">
      <alignment horizontal="center" vertical="center"/>
    </xf>
    <xf numFmtId="0" fontId="35" fillId="0" borderId="32" xfId="0" applyFont="1" applyBorder="1" applyAlignment="1">
      <alignment horizontal="center" vertical="center"/>
    </xf>
    <xf numFmtId="0" fontId="35" fillId="0" borderId="28" xfId="0" applyFont="1" applyBorder="1" applyAlignment="1">
      <alignment horizontal="center" vertical="center"/>
    </xf>
    <xf numFmtId="0" fontId="35" fillId="0" borderId="33" xfId="0" applyFont="1" applyBorder="1" applyAlignment="1">
      <alignment horizontal="center" vertical="center"/>
    </xf>
    <xf numFmtId="0" fontId="35" fillId="0" borderId="34" xfId="0" applyFont="1" applyBorder="1" applyAlignment="1">
      <alignment horizontal="center" vertical="center"/>
    </xf>
    <xf numFmtId="0" fontId="29" fillId="0" borderId="17" xfId="0" applyFont="1" applyBorder="1" applyAlignment="1">
      <alignment horizontal="center"/>
    </xf>
    <xf numFmtId="0" fontId="29" fillId="0" borderId="22" xfId="0" applyFont="1" applyBorder="1" applyAlignment="1">
      <alignment horizontal="center"/>
    </xf>
    <xf numFmtId="0" fontId="29" fillId="0" borderId="18" xfId="0" applyFont="1" applyBorder="1" applyAlignment="1">
      <alignment horizontal="center"/>
    </xf>
    <xf numFmtId="0" fontId="29" fillId="0" borderId="19" xfId="0" applyFont="1" applyBorder="1" applyAlignment="1">
      <alignment horizontal="center"/>
    </xf>
    <xf numFmtId="0" fontId="3" fillId="0" borderId="37" xfId="0" applyFont="1" applyBorder="1" applyAlignment="1">
      <alignment horizontal="center"/>
    </xf>
    <xf numFmtId="0" fontId="3" fillId="0" borderId="40" xfId="0" applyFont="1" applyBorder="1" applyAlignment="1">
      <alignment horizontal="center"/>
    </xf>
    <xf numFmtId="0" fontId="22" fillId="0" borderId="37" xfId="0" applyFont="1" applyBorder="1" applyAlignment="1">
      <alignment horizontal="center"/>
    </xf>
    <xf numFmtId="0" fontId="22" fillId="0" borderId="40" xfId="0" applyFont="1" applyBorder="1" applyAlignment="1">
      <alignment horizontal="center"/>
    </xf>
    <xf numFmtId="0" fontId="16" fillId="0" borderId="7" xfId="0" applyFont="1" applyBorder="1" applyAlignment="1">
      <alignment horizontal="center" vertical="center" wrapText="1"/>
    </xf>
    <xf numFmtId="0" fontId="16" fillId="0" borderId="2" xfId="0" applyFont="1" applyBorder="1" applyAlignment="1">
      <alignment horizontal="center" vertical="center" wrapText="1"/>
    </xf>
    <xf numFmtId="0" fontId="16" fillId="0" borderId="3" xfId="0" applyFont="1" applyBorder="1" applyAlignment="1">
      <alignment horizontal="center" vertical="center" wrapText="1"/>
    </xf>
    <xf numFmtId="0" fontId="19" fillId="4" borderId="0" xfId="0" applyFont="1" applyFill="1" applyAlignment="1">
      <alignment horizontal="center"/>
    </xf>
    <xf numFmtId="0" fontId="24" fillId="0" borderId="7" xfId="0" applyFont="1" applyBorder="1" applyAlignment="1">
      <alignment horizontal="center" vertical="center" wrapText="1"/>
    </xf>
    <xf numFmtId="0" fontId="24" fillId="0" borderId="2" xfId="0" applyFont="1" applyBorder="1" applyAlignment="1">
      <alignment horizontal="center" vertical="center" wrapText="1"/>
    </xf>
    <xf numFmtId="0" fontId="24" fillId="0" borderId="3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5" fillId="0" borderId="7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5" fillId="0" borderId="3" xfId="0" applyFont="1" applyBorder="1" applyAlignment="1">
      <alignment horizontal="center" vertical="center"/>
    </xf>
    <xf numFmtId="0" fontId="1" fillId="4" borderId="0" xfId="0" applyFont="1" applyFill="1" applyAlignment="1">
      <alignment horizontal="center"/>
    </xf>
    <xf numFmtId="0" fontId="2" fillId="0" borderId="41" xfId="0" applyFont="1" applyBorder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66FF"/>
      <color rgb="FFEC671A"/>
      <color rgb="FF19283C"/>
      <color rgb="FFFFCCFF"/>
      <color rgb="FFAAAAAA"/>
      <color rgb="FFFF99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95</xdr:col>
      <xdr:colOff>587375</xdr:colOff>
      <xdr:row>1</xdr:row>
      <xdr:rowOff>47625</xdr:rowOff>
    </xdr:from>
    <xdr:to>
      <xdr:col>100</xdr:col>
      <xdr:colOff>325330</xdr:colOff>
      <xdr:row>48</xdr:row>
      <xdr:rowOff>48260</xdr:rowOff>
    </xdr:to>
    <xdr:pic>
      <xdr:nvPicPr>
        <xdr:cNvPr id="2" name="Bildobjekt 3">
          <a:extLst>
            <a:ext uri="{FF2B5EF4-FFF2-40B4-BE49-F238E27FC236}">
              <a16:creationId xmlns:a16="http://schemas.microsoft.com/office/drawing/2014/main" id="{57A60C2D-9DED-4703-A1E3-CBC8BC4F12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651900" y="476250"/>
          <a:ext cx="3431297" cy="91344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65</xdr:col>
      <xdr:colOff>587375</xdr:colOff>
      <xdr:row>2</xdr:row>
      <xdr:rowOff>47625</xdr:rowOff>
    </xdr:from>
    <xdr:to>
      <xdr:col>71</xdr:col>
      <xdr:colOff>361072</xdr:colOff>
      <xdr:row>49</xdr:row>
      <xdr:rowOff>47625</xdr:rowOff>
    </xdr:to>
    <xdr:pic>
      <xdr:nvPicPr>
        <xdr:cNvPr id="4" name="Bildobjekt 3">
          <a:extLst>
            <a:ext uri="{FF2B5EF4-FFF2-40B4-BE49-F238E27FC236}">
              <a16:creationId xmlns:a16="http://schemas.microsoft.com/office/drawing/2014/main" id="{E0959D9B-F1E3-63EF-50C7-B09B28DF4F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578875" y="476250"/>
          <a:ext cx="3393197" cy="9159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3A42C4-BAD8-4C2C-AD54-8022D0EFFABB}">
  <sheetPr>
    <pageSetUpPr fitToPage="1"/>
  </sheetPr>
  <dimension ref="B1:K32"/>
  <sheetViews>
    <sheetView showGridLines="0" zoomScale="60" zoomScaleNormal="60" workbookViewId="0">
      <selection activeCell="J15" sqref="J15"/>
    </sheetView>
  </sheetViews>
  <sheetFormatPr defaultRowHeight="14.5" x14ac:dyDescent="0.35"/>
  <cols>
    <col min="1" max="1" width="7.1796875" customWidth="1"/>
    <col min="2" max="2" width="27.26953125" customWidth="1"/>
    <col min="3" max="3" width="27.1796875" customWidth="1"/>
    <col min="4" max="4" width="26.7265625" customWidth="1"/>
    <col min="5" max="5" width="32.1796875" customWidth="1"/>
    <col min="6" max="6" width="30.453125" bestFit="1" customWidth="1"/>
    <col min="7" max="7" width="27.81640625" bestFit="1" customWidth="1"/>
    <col min="8" max="8" width="30.54296875" customWidth="1"/>
  </cols>
  <sheetData>
    <row r="1" spans="2:11" ht="33" customHeight="1" x14ac:dyDescent="0.65">
      <c r="C1" s="80" t="s">
        <v>139</v>
      </c>
      <c r="D1" s="177" t="s">
        <v>140</v>
      </c>
      <c r="E1" s="178"/>
      <c r="F1" s="175" t="s">
        <v>141</v>
      </c>
      <c r="G1" s="176"/>
      <c r="H1" s="92" t="s">
        <v>142</v>
      </c>
      <c r="I1" s="22"/>
      <c r="J1" s="22"/>
      <c r="K1" s="22"/>
    </row>
    <row r="2" spans="2:11" ht="22.5" customHeight="1" x14ac:dyDescent="0.35">
      <c r="B2" s="16"/>
      <c r="C2" s="120" t="s">
        <v>0</v>
      </c>
      <c r="D2" s="83" t="s">
        <v>114</v>
      </c>
      <c r="E2" s="121" t="s">
        <v>143</v>
      </c>
      <c r="F2" s="107" t="s">
        <v>144</v>
      </c>
      <c r="G2" s="108" t="s">
        <v>1</v>
      </c>
      <c r="H2" s="93" t="s">
        <v>2</v>
      </c>
    </row>
    <row r="3" spans="2:11" ht="21" customHeight="1" x14ac:dyDescent="0.35">
      <c r="B3" s="119" t="s">
        <v>3</v>
      </c>
      <c r="C3" s="71"/>
      <c r="D3" s="109">
        <v>0.5</v>
      </c>
      <c r="E3" s="110"/>
      <c r="F3" s="109">
        <v>0.34375</v>
      </c>
      <c r="G3" s="110">
        <v>0.34375</v>
      </c>
      <c r="H3" s="111">
        <v>0.35416666666666669</v>
      </c>
    </row>
    <row r="4" spans="2:11" ht="21" customHeight="1" x14ac:dyDescent="0.35">
      <c r="B4" s="119" t="s">
        <v>4</v>
      </c>
      <c r="C4" s="71">
        <v>0.70833333333333337</v>
      </c>
      <c r="D4" s="73" t="s">
        <v>115</v>
      </c>
      <c r="E4" s="84">
        <v>0.35416666666666669</v>
      </c>
      <c r="F4" s="73">
        <v>0.375</v>
      </c>
      <c r="G4" s="89">
        <v>0.52083333333333337</v>
      </c>
      <c r="H4" s="94">
        <v>0.375</v>
      </c>
    </row>
    <row r="5" spans="2:11" ht="21" customHeight="1" x14ac:dyDescent="0.35">
      <c r="B5" s="119" t="s">
        <v>5</v>
      </c>
      <c r="C5" s="71">
        <v>0.8125</v>
      </c>
      <c r="D5" s="73" t="s">
        <v>116</v>
      </c>
      <c r="E5" s="84">
        <v>0.45833333333333331</v>
      </c>
      <c r="F5" s="73">
        <v>0.41666666666666669</v>
      </c>
      <c r="G5" s="89">
        <v>0.5625</v>
      </c>
      <c r="H5" s="94">
        <v>0.42916666666666664</v>
      </c>
    </row>
    <row r="6" spans="2:11" ht="21" customHeight="1" x14ac:dyDescent="0.35">
      <c r="B6" s="119" t="s">
        <v>6</v>
      </c>
      <c r="C6" s="81"/>
      <c r="D6" s="73" t="s">
        <v>117</v>
      </c>
      <c r="E6" s="84"/>
      <c r="F6" s="73">
        <v>0.4201388888888889</v>
      </c>
      <c r="G6" s="89">
        <v>0.56597222222222221</v>
      </c>
      <c r="H6" s="94">
        <v>0.43263888888888891</v>
      </c>
    </row>
    <row r="7" spans="2:11" ht="21" customHeight="1" x14ac:dyDescent="0.35">
      <c r="B7" s="119" t="s">
        <v>7</v>
      </c>
      <c r="C7" s="81"/>
      <c r="D7" s="73" t="s">
        <v>118</v>
      </c>
      <c r="E7" s="84"/>
      <c r="F7" s="73">
        <v>0.42708333333333331</v>
      </c>
      <c r="G7" s="89">
        <v>0.56944444444444442</v>
      </c>
      <c r="H7" s="94">
        <v>0.4375</v>
      </c>
    </row>
    <row r="8" spans="2:11" ht="21" customHeight="1" x14ac:dyDescent="0.35">
      <c r="B8" s="119" t="s">
        <v>8</v>
      </c>
      <c r="C8" s="81"/>
      <c r="D8" s="73" t="s">
        <v>120</v>
      </c>
      <c r="E8" s="84"/>
      <c r="F8" s="73">
        <v>0.5</v>
      </c>
      <c r="G8" s="89">
        <v>0.6875</v>
      </c>
      <c r="H8" s="94">
        <v>0.53472222222222221</v>
      </c>
    </row>
    <row r="9" spans="2:11" ht="21" customHeight="1" x14ac:dyDescent="0.35">
      <c r="B9" s="119" t="s">
        <v>9</v>
      </c>
      <c r="C9" s="81"/>
      <c r="D9" s="112">
        <v>0.86458333333333337</v>
      </c>
      <c r="E9" s="113"/>
      <c r="F9" s="112">
        <v>0.50694444444444442</v>
      </c>
      <c r="G9" s="114">
        <v>0.69444444444444442</v>
      </c>
      <c r="H9" s="115">
        <v>0.54166666666666663</v>
      </c>
    </row>
    <row r="10" spans="2:11" ht="21" customHeight="1" x14ac:dyDescent="0.35">
      <c r="B10" s="119"/>
      <c r="C10" s="81"/>
      <c r="D10" s="64"/>
      <c r="E10" s="85"/>
      <c r="F10" s="73"/>
      <c r="G10" s="89"/>
      <c r="H10" s="94"/>
    </row>
    <row r="11" spans="2:11" ht="21" customHeight="1" x14ac:dyDescent="0.35">
      <c r="B11" s="119" t="s">
        <v>10</v>
      </c>
      <c r="C11" s="72" t="s">
        <v>112</v>
      </c>
      <c r="D11" s="86"/>
      <c r="E11" s="87" t="s">
        <v>113</v>
      </c>
      <c r="F11" s="73"/>
      <c r="G11" s="89"/>
      <c r="H11" s="94"/>
    </row>
    <row r="12" spans="2:11" ht="21" customHeight="1" x14ac:dyDescent="0.35">
      <c r="B12" s="119" t="s">
        <v>11</v>
      </c>
      <c r="C12" s="81"/>
      <c r="D12" s="86"/>
      <c r="E12" s="87"/>
      <c r="F12" s="73"/>
      <c r="G12" s="89" t="s">
        <v>119</v>
      </c>
      <c r="H12" s="94"/>
    </row>
    <row r="13" spans="2:11" x14ac:dyDescent="0.35">
      <c r="B13" s="119"/>
      <c r="C13" s="81"/>
      <c r="D13" s="64"/>
      <c r="E13" s="85"/>
      <c r="F13" s="64"/>
      <c r="G13" s="90"/>
      <c r="H13" s="95"/>
    </row>
    <row r="14" spans="2:11" ht="15" thickBot="1" x14ac:dyDescent="0.4">
      <c r="B14" s="119" t="s">
        <v>12</v>
      </c>
      <c r="C14" s="82"/>
      <c r="D14" s="65"/>
      <c r="E14" s="88"/>
      <c r="F14" s="65"/>
      <c r="G14" s="91"/>
      <c r="H14" s="96"/>
    </row>
    <row r="15" spans="2:11" x14ac:dyDescent="0.35">
      <c r="D15" s="4"/>
      <c r="E15" s="4"/>
      <c r="F15" s="4"/>
    </row>
    <row r="16" spans="2:11" x14ac:dyDescent="0.35">
      <c r="B16" s="62"/>
      <c r="C16" s="62"/>
      <c r="F16" s="61"/>
    </row>
    <row r="17" spans="2:8" x14ac:dyDescent="0.35">
      <c r="B17" s="138" t="s">
        <v>128</v>
      </c>
      <c r="C17" s="139"/>
      <c r="D17" s="179" t="s">
        <v>133</v>
      </c>
      <c r="E17" s="180"/>
      <c r="F17" s="179" t="s">
        <v>133</v>
      </c>
      <c r="G17" s="180"/>
      <c r="H17" s="136" t="s">
        <v>133</v>
      </c>
    </row>
    <row r="18" spans="2:8" x14ac:dyDescent="0.35">
      <c r="B18" s="138" t="s">
        <v>129</v>
      </c>
      <c r="C18" s="140" t="s">
        <v>131</v>
      </c>
      <c r="D18" s="179" t="s">
        <v>137</v>
      </c>
      <c r="E18" s="180"/>
      <c r="F18" s="179" t="s">
        <v>135</v>
      </c>
      <c r="G18" s="180"/>
      <c r="H18" s="137" t="s">
        <v>136</v>
      </c>
    </row>
    <row r="19" spans="2:8" x14ac:dyDescent="0.35">
      <c r="B19" s="138" t="s">
        <v>130</v>
      </c>
      <c r="C19" s="141" t="s">
        <v>132</v>
      </c>
      <c r="D19" s="181" t="s">
        <v>138</v>
      </c>
      <c r="E19" s="182"/>
      <c r="F19" s="181" t="s">
        <v>134</v>
      </c>
      <c r="G19" s="182"/>
      <c r="H19" s="137"/>
    </row>
    <row r="20" spans="2:8" ht="22" x14ac:dyDescent="0.4">
      <c r="B20" s="8"/>
      <c r="C20" s="8"/>
    </row>
    <row r="21" spans="2:8" x14ac:dyDescent="0.35">
      <c r="B21" s="2"/>
      <c r="C21" s="2"/>
      <c r="F21" s="2"/>
    </row>
    <row r="22" spans="2:8" x14ac:dyDescent="0.35">
      <c r="F22" s="16"/>
    </row>
    <row r="24" spans="2:8" x14ac:dyDescent="0.35">
      <c r="B24" s="2"/>
      <c r="C24" s="2"/>
    </row>
    <row r="27" spans="2:8" x14ac:dyDescent="0.35">
      <c r="B27" s="2"/>
      <c r="C27" s="2"/>
    </row>
    <row r="28" spans="2:8" x14ac:dyDescent="0.35">
      <c r="B28" s="16"/>
      <c r="C28" s="16"/>
    </row>
    <row r="29" spans="2:8" ht="21.75" customHeight="1" x14ac:dyDescent="0.35">
      <c r="B29" s="17"/>
      <c r="C29" s="17"/>
    </row>
    <row r="31" spans="2:8" x14ac:dyDescent="0.35">
      <c r="B31" s="2"/>
      <c r="C31" s="2"/>
    </row>
    <row r="32" spans="2:8" x14ac:dyDescent="0.35">
      <c r="B32" s="16"/>
      <c r="C32" s="16"/>
    </row>
  </sheetData>
  <mergeCells count="8">
    <mergeCell ref="F1:G1"/>
    <mergeCell ref="D1:E1"/>
    <mergeCell ref="D17:E17"/>
    <mergeCell ref="D18:E18"/>
    <mergeCell ref="D19:E19"/>
    <mergeCell ref="F17:G17"/>
    <mergeCell ref="F18:G18"/>
    <mergeCell ref="F19:G19"/>
  </mergeCells>
  <phoneticPr fontId="5" type="noConversion"/>
  <pageMargins left="0.7" right="0.7" top="0.75" bottom="0.75" header="0.3" footer="0.3"/>
  <pageSetup paperSize="9" scale="62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063A4C-152D-4C40-AE9C-A67300C09A5E}">
  <sheetPr>
    <tabColor theme="8" tint="0.39997558519241921"/>
    <pageSetUpPr fitToPage="1"/>
  </sheetPr>
  <dimension ref="B1:P75"/>
  <sheetViews>
    <sheetView showGridLines="0" topLeftCell="B60" zoomScale="80" zoomScaleNormal="80" workbookViewId="0">
      <selection activeCell="N20" sqref="N20:P20"/>
    </sheetView>
  </sheetViews>
  <sheetFormatPr defaultRowHeight="15" customHeight="1" x14ac:dyDescent="0.35"/>
  <cols>
    <col min="3" max="10" width="13.54296875" customWidth="1"/>
    <col min="13" max="13" width="11.90625" bestFit="1" customWidth="1"/>
    <col min="14" max="14" width="21.08984375" bestFit="1" customWidth="1"/>
    <col min="15" max="15" width="23.7265625" customWidth="1"/>
    <col min="16" max="16" width="13.08984375" bestFit="1" customWidth="1"/>
    <col min="31" max="31" width="21.54296875" customWidth="1"/>
  </cols>
  <sheetData>
    <row r="1" spans="2:16" ht="25.5" customHeight="1" x14ac:dyDescent="0.5">
      <c r="C1" s="70" t="s">
        <v>13</v>
      </c>
    </row>
    <row r="2" spans="2:16" ht="18.5" x14ac:dyDescent="0.45">
      <c r="B2" s="186"/>
      <c r="C2" s="186"/>
      <c r="D2" s="186"/>
      <c r="E2" s="186"/>
      <c r="F2" s="186"/>
      <c r="G2" s="186"/>
      <c r="H2" s="186"/>
      <c r="I2" s="186"/>
      <c r="J2" s="186"/>
      <c r="M2" t="s">
        <v>14</v>
      </c>
      <c r="N2" t="s">
        <v>15</v>
      </c>
      <c r="O2" t="s">
        <v>16</v>
      </c>
      <c r="P2" t="s">
        <v>17</v>
      </c>
    </row>
    <row r="3" spans="2:16" ht="14.5" x14ac:dyDescent="0.35">
      <c r="B3" s="24"/>
      <c r="C3" s="27" t="s">
        <v>20</v>
      </c>
      <c r="D3" s="24"/>
      <c r="E3" s="24"/>
      <c r="F3" s="24"/>
      <c r="G3" s="24"/>
      <c r="H3" s="24"/>
    </row>
    <row r="4" spans="2:16" ht="15" customHeight="1" x14ac:dyDescent="0.35">
      <c r="B4" s="68" t="s">
        <v>21</v>
      </c>
      <c r="C4" s="69" t="s">
        <v>22</v>
      </c>
      <c r="D4" s="69" t="s">
        <v>23</v>
      </c>
      <c r="E4" s="69" t="s">
        <v>24</v>
      </c>
      <c r="F4" s="69" t="s">
        <v>25</v>
      </c>
      <c r="G4" s="69" t="s">
        <v>26</v>
      </c>
      <c r="H4" s="69" t="s">
        <v>27</v>
      </c>
      <c r="I4" s="69" t="s">
        <v>28</v>
      </c>
      <c r="J4" s="69" t="s">
        <v>29</v>
      </c>
      <c r="M4" s="99"/>
      <c r="N4" s="99" t="s">
        <v>308</v>
      </c>
      <c r="O4" s="99"/>
      <c r="P4" s="99"/>
    </row>
    <row r="5" spans="2:16" ht="15" customHeight="1" x14ac:dyDescent="0.35">
      <c r="B5" s="183" t="s">
        <v>30</v>
      </c>
      <c r="C5" s="34">
        <v>0.52083333333333337</v>
      </c>
      <c r="D5" s="34">
        <f>C5+0.006944</f>
        <v>0.52777733333333332</v>
      </c>
      <c r="E5" s="33" t="s">
        <v>19</v>
      </c>
      <c r="F5" s="33" t="s">
        <v>31</v>
      </c>
      <c r="G5" s="33" t="s">
        <v>32</v>
      </c>
      <c r="H5" s="33" t="s">
        <v>33</v>
      </c>
      <c r="I5" s="33" t="s">
        <v>34</v>
      </c>
      <c r="J5" s="48" t="s">
        <v>35</v>
      </c>
      <c r="L5">
        <v>1</v>
      </c>
      <c r="M5" s="142"/>
      <c r="N5" s="161" t="s">
        <v>146</v>
      </c>
      <c r="O5" s="161" t="s">
        <v>147</v>
      </c>
      <c r="P5" s="162" t="s">
        <v>148</v>
      </c>
    </row>
    <row r="6" spans="2:16" ht="15" customHeight="1" x14ac:dyDescent="0.35">
      <c r="B6" s="184"/>
      <c r="C6" s="35">
        <f>D5</f>
        <v>0.52777733333333332</v>
      </c>
      <c r="D6" s="34">
        <f t="shared" ref="D6:D10" si="0">C6+0.006944</f>
        <v>0.53472133333333327</v>
      </c>
      <c r="E6" s="23" t="s">
        <v>35</v>
      </c>
      <c r="F6" s="23" t="s">
        <v>19</v>
      </c>
      <c r="G6" s="23" t="s">
        <v>31</v>
      </c>
      <c r="H6" s="23" t="s">
        <v>32</v>
      </c>
      <c r="I6" s="23" t="s">
        <v>33</v>
      </c>
      <c r="J6" s="49" t="s">
        <v>34</v>
      </c>
      <c r="L6">
        <v>2</v>
      </c>
      <c r="M6" s="142"/>
      <c r="N6" s="143" t="s">
        <v>146</v>
      </c>
      <c r="O6" s="143" t="s">
        <v>149</v>
      </c>
      <c r="P6" s="142" t="s">
        <v>1</v>
      </c>
    </row>
    <row r="7" spans="2:16" ht="15" customHeight="1" x14ac:dyDescent="0.35">
      <c r="B7" s="184"/>
      <c r="C7" s="35">
        <f t="shared" ref="C7:C10" si="1">D6</f>
        <v>0.53472133333333327</v>
      </c>
      <c r="D7" s="34">
        <f t="shared" si="0"/>
        <v>0.54166533333333322</v>
      </c>
      <c r="E7" s="23" t="s">
        <v>34</v>
      </c>
      <c r="F7" s="23" t="s">
        <v>35</v>
      </c>
      <c r="G7" s="23" t="s">
        <v>19</v>
      </c>
      <c r="H7" s="23" t="s">
        <v>31</v>
      </c>
      <c r="I7" s="23" t="s">
        <v>32</v>
      </c>
      <c r="J7" s="49" t="s">
        <v>33</v>
      </c>
      <c r="L7">
        <v>3</v>
      </c>
      <c r="M7" s="142"/>
      <c r="N7" s="143" t="s">
        <v>146</v>
      </c>
      <c r="O7" s="143" t="s">
        <v>150</v>
      </c>
      <c r="P7" s="142" t="s">
        <v>1</v>
      </c>
    </row>
    <row r="8" spans="2:16" ht="15" customHeight="1" x14ac:dyDescent="0.35">
      <c r="B8" s="184"/>
      <c r="C8" s="35">
        <f t="shared" si="1"/>
        <v>0.54166533333333322</v>
      </c>
      <c r="D8" s="34">
        <f t="shared" si="0"/>
        <v>0.54860933333333317</v>
      </c>
      <c r="E8" s="23" t="s">
        <v>33</v>
      </c>
      <c r="F8" s="23" t="s">
        <v>34</v>
      </c>
      <c r="G8" s="23" t="s">
        <v>35</v>
      </c>
      <c r="H8" s="23" t="s">
        <v>19</v>
      </c>
      <c r="I8" s="23" t="s">
        <v>31</v>
      </c>
      <c r="J8" s="49" t="s">
        <v>32</v>
      </c>
      <c r="L8">
        <v>4</v>
      </c>
      <c r="M8" s="142"/>
      <c r="N8" s="143" t="s">
        <v>146</v>
      </c>
      <c r="O8" s="143" t="s">
        <v>151</v>
      </c>
      <c r="P8" s="142" t="s">
        <v>1</v>
      </c>
    </row>
    <row r="9" spans="2:16" ht="15" customHeight="1" x14ac:dyDescent="0.35">
      <c r="B9" s="184"/>
      <c r="C9" s="35">
        <f t="shared" si="1"/>
        <v>0.54860933333333317</v>
      </c>
      <c r="D9" s="34">
        <f t="shared" si="0"/>
        <v>0.55555333333333312</v>
      </c>
      <c r="E9" s="23" t="s">
        <v>32</v>
      </c>
      <c r="F9" s="23" t="s">
        <v>33</v>
      </c>
      <c r="G9" s="23" t="s">
        <v>34</v>
      </c>
      <c r="H9" s="23" t="s">
        <v>35</v>
      </c>
      <c r="I9" s="23" t="s">
        <v>19</v>
      </c>
      <c r="J9" s="49" t="s">
        <v>31</v>
      </c>
      <c r="L9">
        <v>5</v>
      </c>
      <c r="M9" s="142"/>
      <c r="N9" s="143" t="s">
        <v>146</v>
      </c>
      <c r="O9" s="143" t="s">
        <v>152</v>
      </c>
      <c r="P9" s="142" t="s">
        <v>1</v>
      </c>
    </row>
    <row r="10" spans="2:16" ht="14.5" x14ac:dyDescent="0.35">
      <c r="B10" s="185"/>
      <c r="C10" s="35">
        <f t="shared" si="1"/>
        <v>0.55555333333333312</v>
      </c>
      <c r="D10" s="34">
        <f t="shared" si="0"/>
        <v>0.56249733333333307</v>
      </c>
      <c r="E10" s="23" t="s">
        <v>31</v>
      </c>
      <c r="F10" s="23" t="s">
        <v>32</v>
      </c>
      <c r="G10" s="23" t="s">
        <v>33</v>
      </c>
      <c r="H10" s="23" t="s">
        <v>34</v>
      </c>
      <c r="I10" s="23" t="s">
        <v>35</v>
      </c>
      <c r="J10" s="49" t="s">
        <v>19</v>
      </c>
      <c r="L10">
        <v>6</v>
      </c>
      <c r="M10" s="142"/>
      <c r="N10" s="143" t="s">
        <v>153</v>
      </c>
      <c r="O10" s="143" t="s">
        <v>154</v>
      </c>
      <c r="P10" s="142" t="s">
        <v>148</v>
      </c>
    </row>
    <row r="11" spans="2:16" ht="14.5" x14ac:dyDescent="0.35">
      <c r="B11" s="24"/>
      <c r="C11" s="24"/>
      <c r="D11" s="24"/>
      <c r="E11" s="24"/>
      <c r="F11" s="24"/>
      <c r="G11" s="24"/>
      <c r="H11" s="24"/>
      <c r="I11" s="24"/>
      <c r="J11" s="24"/>
      <c r="L11">
        <v>7</v>
      </c>
      <c r="M11" s="142"/>
      <c r="N11" s="143" t="s">
        <v>153</v>
      </c>
      <c r="O11" s="143" t="s">
        <v>155</v>
      </c>
      <c r="P11" s="142" t="s">
        <v>148</v>
      </c>
    </row>
    <row r="12" spans="2:16" ht="15.5" x14ac:dyDescent="0.35">
      <c r="B12" s="63" t="s">
        <v>6</v>
      </c>
      <c r="C12" s="25">
        <f>D10+0.003472</f>
        <v>0.5659693333333331</v>
      </c>
      <c r="D12" s="24"/>
      <c r="E12" s="24"/>
      <c r="F12" s="24"/>
      <c r="G12" s="24"/>
      <c r="H12" s="24"/>
      <c r="I12" s="24"/>
      <c r="J12" s="24"/>
      <c r="L12">
        <v>8</v>
      </c>
      <c r="M12" s="142"/>
      <c r="N12" s="143" t="s">
        <v>153</v>
      </c>
      <c r="O12" s="143" t="s">
        <v>156</v>
      </c>
      <c r="P12" s="142" t="s">
        <v>148</v>
      </c>
    </row>
    <row r="13" spans="2:16" ht="14.5" x14ac:dyDescent="0.35">
      <c r="B13" s="24"/>
      <c r="C13" s="24"/>
      <c r="D13" s="24"/>
      <c r="E13" s="24"/>
      <c r="F13" s="24"/>
      <c r="G13" s="24"/>
      <c r="H13" s="24"/>
      <c r="I13" s="24"/>
      <c r="J13" s="24"/>
      <c r="L13">
        <v>9</v>
      </c>
      <c r="M13" s="143"/>
      <c r="N13" s="143" t="s">
        <v>153</v>
      </c>
      <c r="O13" s="143" t="s">
        <v>157</v>
      </c>
      <c r="P13" s="142" t="s">
        <v>1</v>
      </c>
    </row>
    <row r="14" spans="2:16" ht="14.5" x14ac:dyDescent="0.35">
      <c r="B14" s="27" t="s">
        <v>145</v>
      </c>
      <c r="C14" s="24"/>
      <c r="D14" s="24"/>
      <c r="E14" s="24"/>
      <c r="F14" s="24"/>
      <c r="G14" s="24"/>
      <c r="H14" s="24"/>
      <c r="L14">
        <v>10</v>
      </c>
      <c r="M14" s="143"/>
      <c r="N14" s="143"/>
      <c r="O14" s="143"/>
      <c r="P14" s="142"/>
    </row>
    <row r="15" spans="2:16" ht="14.5" x14ac:dyDescent="0.35">
      <c r="B15" s="68" t="s">
        <v>37</v>
      </c>
      <c r="C15" s="69" t="s">
        <v>38</v>
      </c>
      <c r="D15" s="69" t="s">
        <v>23</v>
      </c>
      <c r="E15" s="69" t="s">
        <v>29</v>
      </c>
      <c r="F15" s="69" t="s">
        <v>24</v>
      </c>
      <c r="G15" s="69" t="s">
        <v>25</v>
      </c>
      <c r="H15" s="69" t="s">
        <v>26</v>
      </c>
      <c r="I15" s="69" t="s">
        <v>27</v>
      </c>
      <c r="J15" s="69" t="s">
        <v>28</v>
      </c>
    </row>
    <row r="16" spans="2:16" ht="14.5" x14ac:dyDescent="0.35">
      <c r="B16" s="38">
        <v>1</v>
      </c>
      <c r="C16" s="34">
        <f>C12+0.003472</f>
        <v>0.56944133333333313</v>
      </c>
      <c r="D16" s="34">
        <f>C16+0.019444</f>
        <v>0.58888533333333315</v>
      </c>
      <c r="E16" s="33" t="s">
        <v>19</v>
      </c>
      <c r="F16" s="33" t="s">
        <v>31</v>
      </c>
      <c r="G16" s="33" t="s">
        <v>32</v>
      </c>
      <c r="H16" s="33" t="s">
        <v>33</v>
      </c>
      <c r="I16" s="33" t="s">
        <v>34</v>
      </c>
      <c r="J16" s="48" t="s">
        <v>35</v>
      </c>
      <c r="M16" s="99"/>
      <c r="N16" s="99" t="s">
        <v>309</v>
      </c>
      <c r="O16" s="99"/>
      <c r="P16" s="104"/>
    </row>
    <row r="17" spans="2:16" ht="14.5" x14ac:dyDescent="0.35">
      <c r="B17" s="26">
        <v>2</v>
      </c>
      <c r="C17" s="35">
        <f>D16</f>
        <v>0.58888533333333315</v>
      </c>
      <c r="D17" s="34">
        <f t="shared" ref="D17:D21" si="2">C17+0.019444</f>
        <v>0.60832933333333317</v>
      </c>
      <c r="E17" s="23" t="s">
        <v>35</v>
      </c>
      <c r="F17" s="23" t="s">
        <v>19</v>
      </c>
      <c r="G17" s="23" t="s">
        <v>31</v>
      </c>
      <c r="H17" s="23" t="s">
        <v>32</v>
      </c>
      <c r="I17" s="23" t="s">
        <v>33</v>
      </c>
      <c r="J17" s="49" t="s">
        <v>34</v>
      </c>
      <c r="L17">
        <v>1</v>
      </c>
      <c r="M17" s="142"/>
      <c r="N17" s="143" t="s">
        <v>158</v>
      </c>
      <c r="O17" s="143" t="s">
        <v>160</v>
      </c>
      <c r="P17" s="142" t="s">
        <v>159</v>
      </c>
    </row>
    <row r="18" spans="2:16" ht="14.5" x14ac:dyDescent="0.35">
      <c r="B18" s="26">
        <v>3</v>
      </c>
      <c r="C18" s="35">
        <f t="shared" ref="C18:C21" si="3">D17</f>
        <v>0.60832933333333317</v>
      </c>
      <c r="D18" s="34">
        <f t="shared" si="2"/>
        <v>0.62777333333333318</v>
      </c>
      <c r="E18" s="23" t="s">
        <v>34</v>
      </c>
      <c r="F18" s="23" t="s">
        <v>35</v>
      </c>
      <c r="G18" s="23" t="s">
        <v>19</v>
      </c>
      <c r="H18" s="23" t="s">
        <v>31</v>
      </c>
      <c r="I18" s="23" t="s">
        <v>32</v>
      </c>
      <c r="J18" s="49" t="s">
        <v>33</v>
      </c>
      <c r="L18">
        <v>2</v>
      </c>
      <c r="M18" s="142"/>
      <c r="N18" s="143" t="s">
        <v>158</v>
      </c>
      <c r="O18" s="143" t="s">
        <v>161</v>
      </c>
      <c r="P18" s="142" t="s">
        <v>159</v>
      </c>
    </row>
    <row r="19" spans="2:16" ht="14.5" x14ac:dyDescent="0.35">
      <c r="B19" s="26">
        <v>4</v>
      </c>
      <c r="C19" s="35">
        <f t="shared" si="3"/>
        <v>0.62777333333333318</v>
      </c>
      <c r="D19" s="34">
        <f t="shared" si="2"/>
        <v>0.6472173333333332</v>
      </c>
      <c r="E19" s="23" t="s">
        <v>33</v>
      </c>
      <c r="F19" s="23" t="s">
        <v>34</v>
      </c>
      <c r="G19" s="23" t="s">
        <v>35</v>
      </c>
      <c r="H19" s="23" t="s">
        <v>19</v>
      </c>
      <c r="I19" s="23" t="s">
        <v>31</v>
      </c>
      <c r="J19" s="49" t="s">
        <v>32</v>
      </c>
      <c r="L19">
        <v>3</v>
      </c>
      <c r="M19" s="142"/>
      <c r="N19" s="143" t="s">
        <v>162</v>
      </c>
      <c r="O19" s="143" t="s">
        <v>163</v>
      </c>
      <c r="P19" s="142" t="s">
        <v>159</v>
      </c>
    </row>
    <row r="20" spans="2:16" ht="14.5" x14ac:dyDescent="0.35">
      <c r="B20" s="26">
        <v>5</v>
      </c>
      <c r="C20" s="35">
        <f t="shared" si="3"/>
        <v>0.6472173333333332</v>
      </c>
      <c r="D20" s="34">
        <f t="shared" si="2"/>
        <v>0.66666133333333322</v>
      </c>
      <c r="E20" s="23" t="s">
        <v>32</v>
      </c>
      <c r="F20" s="23" t="s">
        <v>33</v>
      </c>
      <c r="G20" s="23" t="s">
        <v>34</v>
      </c>
      <c r="H20" s="23" t="s">
        <v>35</v>
      </c>
      <c r="I20" s="23" t="s">
        <v>19</v>
      </c>
      <c r="J20" s="49" t="s">
        <v>31</v>
      </c>
      <c r="L20">
        <v>4</v>
      </c>
      <c r="M20" s="142"/>
      <c r="N20" s="161" t="s">
        <v>162</v>
      </c>
      <c r="O20" s="161" t="s">
        <v>164</v>
      </c>
      <c r="P20" s="162" t="s">
        <v>159</v>
      </c>
    </row>
    <row r="21" spans="2:16" ht="14.5" x14ac:dyDescent="0.35">
      <c r="B21" s="51">
        <v>6</v>
      </c>
      <c r="C21" s="35">
        <f t="shared" si="3"/>
        <v>0.66666133333333322</v>
      </c>
      <c r="D21" s="34">
        <f t="shared" si="2"/>
        <v>0.68610533333333323</v>
      </c>
      <c r="E21" s="23" t="s">
        <v>31</v>
      </c>
      <c r="F21" s="23" t="s">
        <v>32</v>
      </c>
      <c r="G21" s="23" t="s">
        <v>33</v>
      </c>
      <c r="H21" s="23" t="s">
        <v>34</v>
      </c>
      <c r="I21" s="23" t="s">
        <v>35</v>
      </c>
      <c r="J21" s="49" t="s">
        <v>19</v>
      </c>
      <c r="L21">
        <v>5</v>
      </c>
      <c r="M21" s="142"/>
      <c r="N21" s="143" t="s">
        <v>162</v>
      </c>
      <c r="O21" s="143" t="s">
        <v>165</v>
      </c>
      <c r="P21" s="142" t="s">
        <v>1</v>
      </c>
    </row>
    <row r="22" spans="2:16" ht="14.5" x14ac:dyDescent="0.35">
      <c r="L22">
        <v>6</v>
      </c>
      <c r="M22" s="142"/>
      <c r="N22" s="143" t="s">
        <v>162</v>
      </c>
      <c r="O22" s="143" t="s">
        <v>166</v>
      </c>
      <c r="P22" s="142" t="s">
        <v>1</v>
      </c>
    </row>
    <row r="23" spans="2:16" ht="14.5" x14ac:dyDescent="0.35">
      <c r="L23">
        <v>7</v>
      </c>
      <c r="M23" s="142"/>
      <c r="N23" s="143" t="s">
        <v>162</v>
      </c>
      <c r="O23" s="143" t="s">
        <v>167</v>
      </c>
      <c r="P23" s="142" t="s">
        <v>1</v>
      </c>
    </row>
    <row r="24" spans="2:16" ht="14.5" x14ac:dyDescent="0.35">
      <c r="B24" s="2"/>
      <c r="L24">
        <v>8</v>
      </c>
      <c r="M24" s="142"/>
      <c r="N24" s="143" t="s">
        <v>162</v>
      </c>
      <c r="O24" s="143" t="s">
        <v>168</v>
      </c>
      <c r="P24" s="142" t="s">
        <v>1</v>
      </c>
    </row>
    <row r="25" spans="2:16" ht="14.5" x14ac:dyDescent="0.35">
      <c r="L25">
        <v>9</v>
      </c>
      <c r="M25" s="143"/>
      <c r="N25" s="143" t="s">
        <v>162</v>
      </c>
      <c r="O25" s="143" t="s">
        <v>169</v>
      </c>
      <c r="P25" s="142" t="s">
        <v>1</v>
      </c>
    </row>
    <row r="26" spans="2:16" ht="14.5" x14ac:dyDescent="0.35">
      <c r="L26">
        <v>10</v>
      </c>
      <c r="M26" s="143"/>
      <c r="N26" s="143" t="s">
        <v>162</v>
      </c>
      <c r="O26" s="143" t="s">
        <v>315</v>
      </c>
      <c r="P26" s="142" t="s">
        <v>1</v>
      </c>
    </row>
    <row r="27" spans="2:16" ht="14.5" x14ac:dyDescent="0.35"/>
    <row r="28" spans="2:16" ht="15" customHeight="1" x14ac:dyDescent="0.35">
      <c r="B28" s="16"/>
      <c r="M28" s="99"/>
      <c r="N28" s="99" t="s">
        <v>310</v>
      </c>
      <c r="O28" s="99"/>
      <c r="P28" s="104"/>
    </row>
    <row r="29" spans="2:16" ht="14.5" x14ac:dyDescent="0.35">
      <c r="L29">
        <v>1</v>
      </c>
      <c r="M29" s="142"/>
      <c r="N29" s="143" t="s">
        <v>170</v>
      </c>
      <c r="O29" s="143" t="s">
        <v>171</v>
      </c>
      <c r="P29" s="144" t="s">
        <v>148</v>
      </c>
    </row>
    <row r="30" spans="2:16" ht="14.5" x14ac:dyDescent="0.35">
      <c r="L30">
        <v>2</v>
      </c>
      <c r="M30" s="142"/>
      <c r="N30" s="143" t="s">
        <v>170</v>
      </c>
      <c r="O30" s="143" t="s">
        <v>172</v>
      </c>
      <c r="P30" s="144" t="s">
        <v>148</v>
      </c>
    </row>
    <row r="31" spans="2:16" ht="14.5" x14ac:dyDescent="0.35">
      <c r="L31">
        <v>3</v>
      </c>
      <c r="M31" s="142"/>
      <c r="N31" s="143" t="s">
        <v>170</v>
      </c>
      <c r="O31" s="143" t="s">
        <v>173</v>
      </c>
      <c r="P31" s="142" t="s">
        <v>1</v>
      </c>
    </row>
    <row r="32" spans="2:16" ht="14.5" x14ac:dyDescent="0.35">
      <c r="L32">
        <v>4</v>
      </c>
      <c r="M32" s="142"/>
      <c r="N32" s="143" t="s">
        <v>170</v>
      </c>
      <c r="O32" s="143" t="s">
        <v>174</v>
      </c>
      <c r="P32" s="142" t="s">
        <v>1</v>
      </c>
    </row>
    <row r="33" spans="12:16" ht="14.5" x14ac:dyDescent="0.35">
      <c r="L33">
        <v>5</v>
      </c>
      <c r="M33" s="142"/>
      <c r="N33" s="143" t="s">
        <v>170</v>
      </c>
      <c r="O33" s="143" t="s">
        <v>175</v>
      </c>
      <c r="P33" s="142" t="s">
        <v>1</v>
      </c>
    </row>
    <row r="34" spans="12:16" ht="14.5" x14ac:dyDescent="0.35">
      <c r="L34">
        <v>6</v>
      </c>
      <c r="M34" s="142"/>
      <c r="N34" s="143" t="s">
        <v>176</v>
      </c>
      <c r="O34" s="143" t="s">
        <v>177</v>
      </c>
      <c r="P34" s="142" t="s">
        <v>148</v>
      </c>
    </row>
    <row r="35" spans="12:16" ht="14.5" x14ac:dyDescent="0.35">
      <c r="L35">
        <v>7</v>
      </c>
      <c r="M35" s="142"/>
      <c r="N35" s="143" t="s">
        <v>176</v>
      </c>
      <c r="O35" s="143" t="s">
        <v>178</v>
      </c>
      <c r="P35" s="142" t="s">
        <v>148</v>
      </c>
    </row>
    <row r="36" spans="12:16" ht="14.5" x14ac:dyDescent="0.35">
      <c r="L36">
        <v>8</v>
      </c>
      <c r="M36" s="142"/>
      <c r="N36" s="143" t="s">
        <v>176</v>
      </c>
      <c r="O36" s="143" t="s">
        <v>179</v>
      </c>
      <c r="P36" s="142" t="s">
        <v>148</v>
      </c>
    </row>
    <row r="37" spans="12:16" ht="14.5" x14ac:dyDescent="0.35">
      <c r="L37">
        <v>9</v>
      </c>
      <c r="M37" s="143"/>
      <c r="N37" s="143" t="s">
        <v>176</v>
      </c>
      <c r="O37" s="143" t="s">
        <v>180</v>
      </c>
      <c r="P37" s="142" t="s">
        <v>1</v>
      </c>
    </row>
    <row r="38" spans="12:16" ht="14.5" x14ac:dyDescent="0.35">
      <c r="L38">
        <v>10</v>
      </c>
      <c r="M38" s="143"/>
      <c r="N38" s="143"/>
      <c r="O38" s="143"/>
      <c r="P38" s="142"/>
    </row>
    <row r="39" spans="12:16" ht="14.5" x14ac:dyDescent="0.35"/>
    <row r="40" spans="12:16" ht="14.5" x14ac:dyDescent="0.35">
      <c r="M40" s="99"/>
      <c r="N40" s="99" t="s">
        <v>311</v>
      </c>
      <c r="O40" s="99"/>
      <c r="P40" s="104"/>
    </row>
    <row r="41" spans="12:16" ht="14.5" x14ac:dyDescent="0.35">
      <c r="L41">
        <v>1</v>
      </c>
      <c r="M41" s="142"/>
      <c r="N41" s="143" t="s">
        <v>181</v>
      </c>
      <c r="O41" s="143" t="s">
        <v>182</v>
      </c>
      <c r="P41" s="142" t="s">
        <v>148</v>
      </c>
    </row>
    <row r="42" spans="12:16" ht="14.5" x14ac:dyDescent="0.35">
      <c r="L42">
        <v>2</v>
      </c>
      <c r="M42" s="142"/>
      <c r="N42" s="143" t="s">
        <v>181</v>
      </c>
      <c r="O42" s="143" t="s">
        <v>183</v>
      </c>
      <c r="P42" s="142" t="s">
        <v>148</v>
      </c>
    </row>
    <row r="43" spans="12:16" ht="14.5" x14ac:dyDescent="0.35">
      <c r="L43">
        <v>3</v>
      </c>
      <c r="M43" s="142"/>
      <c r="N43" s="143" t="s">
        <v>181</v>
      </c>
      <c r="O43" s="143" t="s">
        <v>184</v>
      </c>
      <c r="P43" s="142" t="s">
        <v>148</v>
      </c>
    </row>
    <row r="44" spans="12:16" ht="14.5" x14ac:dyDescent="0.35">
      <c r="L44">
        <v>4</v>
      </c>
      <c r="M44" s="142"/>
      <c r="N44" s="143" t="s">
        <v>181</v>
      </c>
      <c r="O44" s="143" t="s">
        <v>185</v>
      </c>
      <c r="P44" s="142" t="s">
        <v>148</v>
      </c>
    </row>
    <row r="45" spans="12:16" ht="15" customHeight="1" x14ac:dyDescent="0.35">
      <c r="L45">
        <v>5</v>
      </c>
      <c r="M45" s="142"/>
      <c r="N45" s="143" t="s">
        <v>181</v>
      </c>
      <c r="O45" s="143" t="s">
        <v>186</v>
      </c>
      <c r="P45" s="142" t="s">
        <v>148</v>
      </c>
    </row>
    <row r="46" spans="12:16" ht="15" customHeight="1" x14ac:dyDescent="0.35">
      <c r="L46">
        <v>6</v>
      </c>
      <c r="M46" s="142"/>
      <c r="N46" s="143" t="s">
        <v>181</v>
      </c>
      <c r="O46" s="143" t="s">
        <v>187</v>
      </c>
      <c r="P46" s="142" t="s">
        <v>1</v>
      </c>
    </row>
    <row r="47" spans="12:16" ht="15" customHeight="1" x14ac:dyDescent="0.35">
      <c r="L47">
        <v>7</v>
      </c>
      <c r="M47" s="142"/>
      <c r="N47" s="143" t="s">
        <v>181</v>
      </c>
      <c r="O47" s="143" t="s">
        <v>188</v>
      </c>
      <c r="P47" s="142" t="s">
        <v>1</v>
      </c>
    </row>
    <row r="48" spans="12:16" ht="15" customHeight="1" x14ac:dyDescent="0.35">
      <c r="L48">
        <v>8</v>
      </c>
      <c r="M48" s="142"/>
      <c r="N48" s="143" t="s">
        <v>189</v>
      </c>
      <c r="O48" s="143" t="s">
        <v>190</v>
      </c>
      <c r="P48" s="142" t="s">
        <v>1</v>
      </c>
    </row>
    <row r="49" spans="6:16" ht="15" customHeight="1" x14ac:dyDescent="0.35">
      <c r="L49">
        <v>9</v>
      </c>
      <c r="M49" s="143"/>
      <c r="N49" s="143" t="s">
        <v>189</v>
      </c>
      <c r="O49" s="143" t="s">
        <v>191</v>
      </c>
      <c r="P49" s="142" t="s">
        <v>1</v>
      </c>
    </row>
    <row r="50" spans="6:16" ht="15" customHeight="1" x14ac:dyDescent="0.35">
      <c r="L50">
        <v>10</v>
      </c>
      <c r="M50" s="143"/>
      <c r="N50" s="143"/>
      <c r="O50" s="143"/>
      <c r="P50" s="142"/>
    </row>
    <row r="52" spans="6:16" ht="15" customHeight="1" x14ac:dyDescent="0.35">
      <c r="M52" s="99"/>
      <c r="N52" s="99" t="s">
        <v>312</v>
      </c>
      <c r="O52" s="99"/>
      <c r="P52" s="104"/>
    </row>
    <row r="53" spans="6:16" ht="15" customHeight="1" x14ac:dyDescent="0.35">
      <c r="L53">
        <v>1</v>
      </c>
      <c r="M53" s="142"/>
      <c r="N53" s="143" t="s">
        <v>192</v>
      </c>
      <c r="O53" s="143" t="s">
        <v>193</v>
      </c>
      <c r="P53" s="142" t="s">
        <v>148</v>
      </c>
    </row>
    <row r="54" spans="6:16" ht="15" customHeight="1" x14ac:dyDescent="0.35">
      <c r="F54" s="5"/>
      <c r="I54" s="5"/>
      <c r="L54">
        <v>2</v>
      </c>
      <c r="M54" s="142"/>
      <c r="N54" s="161" t="s">
        <v>192</v>
      </c>
      <c r="O54" s="161" t="s">
        <v>194</v>
      </c>
      <c r="P54" s="162" t="s">
        <v>148</v>
      </c>
    </row>
    <row r="55" spans="6:16" ht="15" customHeight="1" x14ac:dyDescent="0.35">
      <c r="F55" s="5"/>
      <c r="I55" s="5"/>
      <c r="L55">
        <v>3</v>
      </c>
      <c r="M55" s="142"/>
      <c r="N55" s="161" t="s">
        <v>192</v>
      </c>
      <c r="O55" s="161" t="s">
        <v>195</v>
      </c>
      <c r="P55" s="162" t="s">
        <v>148</v>
      </c>
    </row>
    <row r="56" spans="6:16" ht="15" customHeight="1" x14ac:dyDescent="0.35">
      <c r="L56">
        <v>4</v>
      </c>
      <c r="M56" s="142"/>
      <c r="N56" s="143" t="s">
        <v>192</v>
      </c>
      <c r="O56" s="143" t="s">
        <v>196</v>
      </c>
      <c r="P56" s="142" t="s">
        <v>1</v>
      </c>
    </row>
    <row r="57" spans="6:16" ht="15" customHeight="1" x14ac:dyDescent="0.35">
      <c r="L57">
        <v>5</v>
      </c>
      <c r="M57" s="142"/>
      <c r="N57" s="161" t="s">
        <v>192</v>
      </c>
      <c r="O57" s="161" t="s">
        <v>197</v>
      </c>
      <c r="P57" s="162" t="s">
        <v>1</v>
      </c>
    </row>
    <row r="58" spans="6:16" ht="15" customHeight="1" x14ac:dyDescent="0.35">
      <c r="F58" s="5"/>
      <c r="I58" s="5"/>
      <c r="L58">
        <v>6</v>
      </c>
      <c r="M58" s="142"/>
      <c r="N58" s="143" t="s">
        <v>181</v>
      </c>
      <c r="O58" s="143" t="s">
        <v>314</v>
      </c>
      <c r="P58" s="142" t="s">
        <v>1</v>
      </c>
    </row>
    <row r="59" spans="6:16" ht="15" customHeight="1" x14ac:dyDescent="0.35">
      <c r="L59">
        <v>7</v>
      </c>
      <c r="M59" s="142"/>
      <c r="N59" s="143" t="s">
        <v>181</v>
      </c>
      <c r="O59" s="143" t="s">
        <v>198</v>
      </c>
      <c r="P59" s="142" t="s">
        <v>1</v>
      </c>
    </row>
    <row r="60" spans="6:16" ht="15" customHeight="1" x14ac:dyDescent="0.35">
      <c r="L60">
        <v>8</v>
      </c>
      <c r="M60" s="142"/>
      <c r="N60" s="143" t="s">
        <v>181</v>
      </c>
      <c r="O60" s="143" t="s">
        <v>199</v>
      </c>
      <c r="P60" s="142" t="s">
        <v>1</v>
      </c>
    </row>
    <row r="61" spans="6:16" ht="15" customHeight="1" x14ac:dyDescent="0.35">
      <c r="L61">
        <v>9</v>
      </c>
      <c r="M61" s="143"/>
      <c r="N61" s="143" t="s">
        <v>181</v>
      </c>
      <c r="O61" s="143" t="s">
        <v>200</v>
      </c>
      <c r="P61" s="142" t="s">
        <v>1</v>
      </c>
    </row>
    <row r="62" spans="6:16" ht="15" customHeight="1" x14ac:dyDescent="0.35">
      <c r="L62">
        <v>10</v>
      </c>
      <c r="M62" s="143"/>
      <c r="N62" s="143"/>
      <c r="O62" s="143"/>
      <c r="P62" s="142"/>
    </row>
    <row r="65" spans="12:16" ht="15" customHeight="1" x14ac:dyDescent="0.35">
      <c r="M65" s="99"/>
      <c r="N65" s="99" t="s">
        <v>313</v>
      </c>
      <c r="O65" s="99"/>
      <c r="P65" s="104"/>
    </row>
    <row r="66" spans="12:16" ht="15" customHeight="1" x14ac:dyDescent="0.35">
      <c r="L66">
        <v>1</v>
      </c>
      <c r="M66" s="142"/>
      <c r="N66" s="143" t="s">
        <v>162</v>
      </c>
      <c r="O66" s="143" t="s">
        <v>201</v>
      </c>
      <c r="P66" s="142" t="s">
        <v>1</v>
      </c>
    </row>
    <row r="67" spans="12:16" ht="15" customHeight="1" x14ac:dyDescent="0.35">
      <c r="L67">
        <v>2</v>
      </c>
      <c r="M67" s="142"/>
      <c r="N67" s="161" t="s">
        <v>162</v>
      </c>
      <c r="O67" s="161" t="s">
        <v>202</v>
      </c>
      <c r="P67" s="162" t="s">
        <v>1</v>
      </c>
    </row>
    <row r="68" spans="12:16" ht="15" customHeight="1" x14ac:dyDescent="0.35">
      <c r="L68">
        <v>3</v>
      </c>
      <c r="M68" s="142"/>
      <c r="N68" s="143" t="s">
        <v>162</v>
      </c>
      <c r="O68" s="143" t="s">
        <v>203</v>
      </c>
      <c r="P68" s="142" t="s">
        <v>1</v>
      </c>
    </row>
    <row r="69" spans="12:16" ht="15" customHeight="1" x14ac:dyDescent="0.35">
      <c r="L69">
        <v>4</v>
      </c>
      <c r="M69" s="142"/>
      <c r="N69" s="143" t="s">
        <v>204</v>
      </c>
      <c r="O69" s="143" t="s">
        <v>205</v>
      </c>
      <c r="P69" s="142" t="s">
        <v>1</v>
      </c>
    </row>
    <row r="70" spans="12:16" ht="15" customHeight="1" x14ac:dyDescent="0.35">
      <c r="L70">
        <v>5</v>
      </c>
      <c r="M70" s="142"/>
      <c r="N70" s="143" t="s">
        <v>204</v>
      </c>
      <c r="O70" s="143" t="s">
        <v>206</v>
      </c>
      <c r="P70" s="142" t="s">
        <v>1</v>
      </c>
    </row>
    <row r="71" spans="12:16" ht="15" customHeight="1" x14ac:dyDescent="0.35">
      <c r="L71">
        <v>6</v>
      </c>
      <c r="M71" s="142"/>
      <c r="N71" s="143" t="s">
        <v>204</v>
      </c>
      <c r="O71" s="143" t="s">
        <v>207</v>
      </c>
      <c r="P71" s="142" t="s">
        <v>1</v>
      </c>
    </row>
    <row r="72" spans="12:16" ht="15" customHeight="1" x14ac:dyDescent="0.35">
      <c r="L72">
        <v>7</v>
      </c>
      <c r="M72" s="142"/>
      <c r="N72" s="143" t="s">
        <v>204</v>
      </c>
      <c r="O72" s="143" t="s">
        <v>208</v>
      </c>
      <c r="P72" s="142" t="s">
        <v>1</v>
      </c>
    </row>
    <row r="73" spans="12:16" ht="15" customHeight="1" x14ac:dyDescent="0.35">
      <c r="L73">
        <v>8</v>
      </c>
      <c r="M73" s="142"/>
      <c r="N73" s="143" t="s">
        <v>204</v>
      </c>
      <c r="O73" s="143" t="s">
        <v>209</v>
      </c>
      <c r="P73" s="142" t="s">
        <v>1</v>
      </c>
    </row>
    <row r="74" spans="12:16" ht="15" customHeight="1" x14ac:dyDescent="0.35">
      <c r="L74">
        <v>9</v>
      </c>
      <c r="M74" s="142"/>
      <c r="N74" s="143" t="s">
        <v>204</v>
      </c>
      <c r="O74" s="143" t="s">
        <v>210</v>
      </c>
      <c r="P74" s="142" t="s">
        <v>1</v>
      </c>
    </row>
    <row r="75" spans="12:16" ht="15" customHeight="1" x14ac:dyDescent="0.35">
      <c r="L75">
        <v>10</v>
      </c>
      <c r="M75" s="143"/>
      <c r="N75" s="143"/>
      <c r="O75" s="143"/>
      <c r="P75" s="143"/>
    </row>
  </sheetData>
  <mergeCells count="2">
    <mergeCell ref="B5:B10"/>
    <mergeCell ref="B2:J2"/>
  </mergeCells>
  <pageMargins left="0.7" right="0.7" top="0.75" bottom="0.75" header="0.3" footer="0.3"/>
  <pageSetup paperSize="9" scale="43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801B9F-1908-4989-B8B9-7410DE50BFC5}">
  <sheetPr>
    <tabColor theme="9" tint="0.79998168889431442"/>
    <pageSetUpPr fitToPage="1"/>
  </sheetPr>
  <dimension ref="B1:X88"/>
  <sheetViews>
    <sheetView showGridLines="0" tabSelected="1" topLeftCell="B1" zoomScale="80" zoomScaleNormal="80" workbookViewId="0">
      <selection activeCell="Q61" sqref="Q61"/>
    </sheetView>
  </sheetViews>
  <sheetFormatPr defaultRowHeight="15" customHeight="1" x14ac:dyDescent="0.35"/>
  <cols>
    <col min="3" max="3" width="15" customWidth="1"/>
    <col min="4" max="4" width="9.26953125" customWidth="1"/>
    <col min="10" max="10" width="9.26953125" customWidth="1"/>
    <col min="11" max="11" width="14.54296875" customWidth="1"/>
    <col min="13" max="13" width="14.54296875" customWidth="1"/>
    <col min="14" max="14" width="21.08984375" bestFit="1" customWidth="1"/>
    <col min="15" max="15" width="24.26953125" customWidth="1"/>
    <col min="16" max="16" width="18.54296875" customWidth="1"/>
  </cols>
  <sheetData>
    <row r="1" spans="2:22" ht="34.5" customHeight="1" x14ac:dyDescent="0.5">
      <c r="B1" s="70" t="s">
        <v>121</v>
      </c>
    </row>
    <row r="2" spans="2:22" ht="14.5" x14ac:dyDescent="0.35">
      <c r="M2" t="s">
        <v>14</v>
      </c>
      <c r="N2" t="s">
        <v>15</v>
      </c>
      <c r="O2" t="s">
        <v>16</v>
      </c>
      <c r="P2" t="s">
        <v>17</v>
      </c>
    </row>
    <row r="3" spans="2:22" ht="18.5" x14ac:dyDescent="0.45">
      <c r="B3" s="186"/>
      <c r="C3" s="186"/>
      <c r="D3" s="186"/>
      <c r="E3" s="186"/>
      <c r="F3" s="186"/>
      <c r="G3" s="186"/>
      <c r="H3" s="186"/>
      <c r="I3" s="186"/>
      <c r="J3" s="186"/>
      <c r="L3" s="103"/>
      <c r="M3" s="103"/>
      <c r="N3" s="101" t="s">
        <v>302</v>
      </c>
      <c r="O3" s="101"/>
      <c r="P3" s="102"/>
    </row>
    <row r="4" spans="2:22" ht="15" customHeight="1" x14ac:dyDescent="0.35">
      <c r="B4" s="24"/>
      <c r="C4" s="27" t="s">
        <v>122</v>
      </c>
      <c r="D4" s="24"/>
      <c r="E4" s="24"/>
      <c r="F4" s="24"/>
      <c r="G4" s="24"/>
      <c r="H4" s="24"/>
      <c r="L4" s="142"/>
      <c r="M4" s="142"/>
      <c r="N4" s="143" t="s">
        <v>162</v>
      </c>
      <c r="O4" s="143" t="s">
        <v>211</v>
      </c>
      <c r="P4" s="142" t="s">
        <v>212</v>
      </c>
    </row>
    <row r="5" spans="2:22" ht="15" customHeight="1" x14ac:dyDescent="0.35">
      <c r="B5" s="39" t="s">
        <v>21</v>
      </c>
      <c r="C5" s="40" t="s">
        <v>22</v>
      </c>
      <c r="D5" s="40" t="s">
        <v>23</v>
      </c>
      <c r="E5" s="40" t="s">
        <v>24</v>
      </c>
      <c r="F5" s="40" t="s">
        <v>25</v>
      </c>
      <c r="G5" s="40" t="s">
        <v>26</v>
      </c>
      <c r="H5" s="40" t="s">
        <v>27</v>
      </c>
      <c r="I5" s="40" t="s">
        <v>28</v>
      </c>
      <c r="J5" s="40" t="s">
        <v>29</v>
      </c>
      <c r="L5" s="142"/>
      <c r="M5" s="142"/>
      <c r="N5" s="143" t="s">
        <v>162</v>
      </c>
      <c r="O5" s="143" t="s">
        <v>213</v>
      </c>
      <c r="P5" s="142" t="s">
        <v>212</v>
      </c>
    </row>
    <row r="6" spans="2:22" ht="15" customHeight="1" x14ac:dyDescent="0.35">
      <c r="B6" s="187" t="s">
        <v>124</v>
      </c>
      <c r="C6" s="34">
        <v>0.375</v>
      </c>
      <c r="D6" s="34">
        <f>C6+0.006944</f>
        <v>0.38194400000000001</v>
      </c>
      <c r="E6" s="33" t="s">
        <v>19</v>
      </c>
      <c r="F6" s="33" t="s">
        <v>31</v>
      </c>
      <c r="G6" s="33" t="s">
        <v>32</v>
      </c>
      <c r="H6" s="33" t="s">
        <v>33</v>
      </c>
      <c r="I6" s="33" t="s">
        <v>34</v>
      </c>
      <c r="J6" s="48" t="s">
        <v>35</v>
      </c>
      <c r="L6" s="142"/>
      <c r="M6" s="142"/>
      <c r="N6" s="143" t="s">
        <v>162</v>
      </c>
      <c r="O6" s="143" t="s">
        <v>214</v>
      </c>
      <c r="P6" s="142" t="s">
        <v>218</v>
      </c>
    </row>
    <row r="7" spans="2:22" ht="15" customHeight="1" x14ac:dyDescent="0.35">
      <c r="B7" s="188"/>
      <c r="C7" s="35">
        <f>D6</f>
        <v>0.38194400000000001</v>
      </c>
      <c r="D7" s="34">
        <f>C7+0.006944</f>
        <v>0.38888800000000001</v>
      </c>
      <c r="E7" s="23" t="s">
        <v>35</v>
      </c>
      <c r="F7" s="23" t="s">
        <v>19</v>
      </c>
      <c r="G7" s="23" t="s">
        <v>31</v>
      </c>
      <c r="H7" s="23" t="s">
        <v>32</v>
      </c>
      <c r="I7" s="23" t="s">
        <v>33</v>
      </c>
      <c r="J7" s="49" t="s">
        <v>34</v>
      </c>
      <c r="L7" s="142"/>
      <c r="M7" s="142"/>
      <c r="N7" s="143" t="s">
        <v>162</v>
      </c>
      <c r="O7" s="143" t="s">
        <v>215</v>
      </c>
      <c r="P7" s="142" t="s">
        <v>218</v>
      </c>
    </row>
    <row r="8" spans="2:22" ht="15" customHeight="1" x14ac:dyDescent="0.35">
      <c r="B8" s="188"/>
      <c r="C8" s="35">
        <f t="shared" ref="C8:C11" si="0">D7</f>
        <v>0.38888800000000001</v>
      </c>
      <c r="D8" s="34">
        <f>C8+0.006944</f>
        <v>0.39583200000000002</v>
      </c>
      <c r="E8" s="23" t="s">
        <v>34</v>
      </c>
      <c r="F8" s="23" t="s">
        <v>35</v>
      </c>
      <c r="G8" s="23" t="s">
        <v>19</v>
      </c>
      <c r="H8" s="23" t="s">
        <v>31</v>
      </c>
      <c r="I8" s="23" t="s">
        <v>32</v>
      </c>
      <c r="J8" s="49" t="s">
        <v>33</v>
      </c>
      <c r="L8" s="142"/>
      <c r="M8" s="142"/>
      <c r="N8" s="143" t="s">
        <v>162</v>
      </c>
      <c r="O8" s="143" t="s">
        <v>216</v>
      </c>
      <c r="P8" s="142" t="s">
        <v>218</v>
      </c>
    </row>
    <row r="9" spans="2:22" ht="15" customHeight="1" x14ac:dyDescent="0.35">
      <c r="B9" s="188"/>
      <c r="C9" s="35">
        <f t="shared" si="0"/>
        <v>0.39583200000000002</v>
      </c>
      <c r="D9" s="34">
        <f t="shared" ref="D9:D11" si="1">C9+0.006944</f>
        <v>0.40277600000000002</v>
      </c>
      <c r="E9" s="23" t="s">
        <v>33</v>
      </c>
      <c r="F9" s="23" t="s">
        <v>34</v>
      </c>
      <c r="G9" s="23" t="s">
        <v>35</v>
      </c>
      <c r="H9" s="23" t="s">
        <v>19</v>
      </c>
      <c r="I9" s="23" t="s">
        <v>31</v>
      </c>
      <c r="J9" s="49" t="s">
        <v>32</v>
      </c>
      <c r="L9" s="142"/>
      <c r="M9" s="142"/>
      <c r="N9" s="143" t="s">
        <v>162</v>
      </c>
      <c r="O9" s="143" t="s">
        <v>217</v>
      </c>
      <c r="P9" s="142" t="s">
        <v>218</v>
      </c>
    </row>
    <row r="10" spans="2:22" ht="14.5" customHeight="1" x14ac:dyDescent="0.35">
      <c r="B10" s="188"/>
      <c r="C10" s="35">
        <f t="shared" si="0"/>
        <v>0.40277600000000002</v>
      </c>
      <c r="D10" s="34">
        <f t="shared" si="1"/>
        <v>0.40972000000000003</v>
      </c>
      <c r="E10" s="23" t="s">
        <v>32</v>
      </c>
      <c r="F10" s="23" t="s">
        <v>33</v>
      </c>
      <c r="G10" s="23" t="s">
        <v>34</v>
      </c>
      <c r="H10" s="23" t="s">
        <v>35</v>
      </c>
      <c r="I10" s="23" t="s">
        <v>19</v>
      </c>
      <c r="J10" s="49" t="s">
        <v>31</v>
      </c>
      <c r="L10" s="142"/>
      <c r="M10" s="142"/>
      <c r="N10" s="161" t="s">
        <v>162</v>
      </c>
      <c r="O10" s="161" t="s">
        <v>219</v>
      </c>
      <c r="P10" s="162" t="s">
        <v>220</v>
      </c>
    </row>
    <row r="11" spans="2:22" ht="14.5" customHeight="1" x14ac:dyDescent="0.35">
      <c r="B11" s="189"/>
      <c r="C11" s="35">
        <f t="shared" si="0"/>
        <v>0.40972000000000003</v>
      </c>
      <c r="D11" s="34">
        <f t="shared" si="1"/>
        <v>0.41666400000000003</v>
      </c>
      <c r="E11" s="23" t="s">
        <v>31</v>
      </c>
      <c r="F11" s="23" t="s">
        <v>32</v>
      </c>
      <c r="G11" s="23" t="s">
        <v>33</v>
      </c>
      <c r="H11" s="23" t="s">
        <v>34</v>
      </c>
      <c r="I11" s="23" t="s">
        <v>35</v>
      </c>
      <c r="J11" s="49" t="s">
        <v>19</v>
      </c>
      <c r="L11" s="142"/>
      <c r="M11" s="145"/>
      <c r="N11" s="143"/>
      <c r="O11" s="143"/>
      <c r="P11" s="142"/>
    </row>
    <row r="12" spans="2:22" ht="15.5" x14ac:dyDescent="0.35">
      <c r="B12" s="63" t="s">
        <v>6</v>
      </c>
      <c r="C12" s="25">
        <f>D11+0.003472</f>
        <v>0.42013600000000001</v>
      </c>
      <c r="D12" s="25"/>
      <c r="E12" s="24"/>
      <c r="F12" s="24"/>
      <c r="G12" s="24"/>
      <c r="H12" s="24"/>
      <c r="I12" s="24"/>
      <c r="J12" s="24"/>
      <c r="L12" s="142"/>
      <c r="M12" s="142"/>
      <c r="N12" s="143"/>
      <c r="O12" s="143"/>
      <c r="P12" s="143"/>
    </row>
    <row r="13" spans="2:22" ht="14.5" x14ac:dyDescent="0.35">
      <c r="B13" s="24"/>
      <c r="D13" s="25"/>
      <c r="E13" s="24"/>
      <c r="F13" s="24"/>
      <c r="G13" s="24"/>
      <c r="H13" s="24"/>
      <c r="I13" s="24"/>
      <c r="J13" s="24"/>
      <c r="L13" s="14"/>
    </row>
    <row r="14" spans="2:22" ht="14.5" x14ac:dyDescent="0.35">
      <c r="B14" s="27" t="s">
        <v>123</v>
      </c>
      <c r="C14" s="24"/>
      <c r="D14" s="24"/>
      <c r="E14" s="24"/>
      <c r="F14" s="24"/>
      <c r="G14" s="24"/>
      <c r="H14" s="24"/>
      <c r="I14" s="24"/>
      <c r="L14" s="103"/>
      <c r="M14" s="103"/>
      <c r="N14" s="101" t="s">
        <v>303</v>
      </c>
      <c r="O14" s="101"/>
      <c r="P14" s="102"/>
    </row>
    <row r="15" spans="2:22" ht="14.5" x14ac:dyDescent="0.35">
      <c r="B15" s="39" t="s">
        <v>37</v>
      </c>
      <c r="C15" s="39" t="s">
        <v>38</v>
      </c>
      <c r="D15" s="39" t="s">
        <v>23</v>
      </c>
      <c r="E15" s="40" t="s">
        <v>29</v>
      </c>
      <c r="F15" s="40" t="s">
        <v>24</v>
      </c>
      <c r="G15" s="40" t="s">
        <v>25</v>
      </c>
      <c r="H15" s="40" t="s">
        <v>26</v>
      </c>
      <c r="I15" s="40" t="s">
        <v>27</v>
      </c>
      <c r="J15" s="40" t="s">
        <v>28</v>
      </c>
      <c r="L15" s="142"/>
      <c r="M15" s="142"/>
      <c r="N15" s="143" t="s">
        <v>204</v>
      </c>
      <c r="O15" s="143" t="s">
        <v>221</v>
      </c>
      <c r="P15" s="142" t="s">
        <v>212</v>
      </c>
    </row>
    <row r="16" spans="2:22" ht="14.5" x14ac:dyDescent="0.35">
      <c r="B16" s="38">
        <v>1</v>
      </c>
      <c r="C16" s="34">
        <f>C12+0.006944</f>
        <v>0.42708000000000002</v>
      </c>
      <c r="D16" s="34">
        <f>C16+0.011806</f>
        <v>0.438886</v>
      </c>
      <c r="E16" s="33" t="s">
        <v>19</v>
      </c>
      <c r="F16" s="33" t="s">
        <v>31</v>
      </c>
      <c r="G16" s="33" t="s">
        <v>32</v>
      </c>
      <c r="H16" s="33" t="s">
        <v>33</v>
      </c>
      <c r="I16" s="33" t="s">
        <v>34</v>
      </c>
      <c r="J16" s="48" t="s">
        <v>35</v>
      </c>
      <c r="L16" s="142"/>
      <c r="M16" s="142"/>
      <c r="N16" s="143" t="s">
        <v>204</v>
      </c>
      <c r="O16" s="143" t="s">
        <v>222</v>
      </c>
      <c r="P16" s="142" t="s">
        <v>212</v>
      </c>
      <c r="V16" s="14"/>
    </row>
    <row r="17" spans="2:16" ht="14.5" x14ac:dyDescent="0.35">
      <c r="B17" s="26">
        <v>2</v>
      </c>
      <c r="C17" s="35">
        <f>D16</f>
        <v>0.438886</v>
      </c>
      <c r="D17" s="34">
        <f t="shared" ref="D17:D21" si="2">C17+0.011806</f>
        <v>0.45069199999999998</v>
      </c>
      <c r="E17" s="23" t="s">
        <v>35</v>
      </c>
      <c r="F17" s="23" t="s">
        <v>19</v>
      </c>
      <c r="G17" s="23" t="s">
        <v>31</v>
      </c>
      <c r="H17" s="23" t="s">
        <v>32</v>
      </c>
      <c r="I17" s="23" t="s">
        <v>33</v>
      </c>
      <c r="J17" s="49" t="s">
        <v>34</v>
      </c>
      <c r="L17" s="142"/>
      <c r="M17" s="142"/>
      <c r="N17" s="143" t="s">
        <v>204</v>
      </c>
      <c r="O17" s="143" t="s">
        <v>223</v>
      </c>
      <c r="P17" s="142" t="s">
        <v>218</v>
      </c>
    </row>
    <row r="18" spans="2:16" ht="14.5" x14ac:dyDescent="0.35">
      <c r="B18" s="26">
        <v>3</v>
      </c>
      <c r="C18" s="35">
        <f t="shared" ref="C18:C21" si="3">D17</f>
        <v>0.45069199999999998</v>
      </c>
      <c r="D18" s="34">
        <f t="shared" si="2"/>
        <v>0.46249799999999996</v>
      </c>
      <c r="E18" s="23" t="s">
        <v>34</v>
      </c>
      <c r="F18" s="23" t="s">
        <v>35</v>
      </c>
      <c r="G18" s="23" t="s">
        <v>19</v>
      </c>
      <c r="H18" s="23" t="s">
        <v>31</v>
      </c>
      <c r="I18" s="23" t="s">
        <v>32</v>
      </c>
      <c r="J18" s="49" t="s">
        <v>33</v>
      </c>
      <c r="L18" s="142"/>
      <c r="M18" s="142"/>
      <c r="N18" s="143" t="s">
        <v>204</v>
      </c>
      <c r="O18" s="143" t="s">
        <v>224</v>
      </c>
      <c r="P18" s="142" t="s">
        <v>218</v>
      </c>
    </row>
    <row r="19" spans="2:16" ht="14.5" x14ac:dyDescent="0.35">
      <c r="B19" s="26">
        <v>4</v>
      </c>
      <c r="C19" s="35">
        <f t="shared" si="3"/>
        <v>0.46249799999999996</v>
      </c>
      <c r="D19" s="34">
        <f t="shared" si="2"/>
        <v>0.47430399999999995</v>
      </c>
      <c r="E19" s="23" t="s">
        <v>33</v>
      </c>
      <c r="F19" s="23" t="s">
        <v>34</v>
      </c>
      <c r="G19" s="23" t="s">
        <v>35</v>
      </c>
      <c r="H19" s="23" t="s">
        <v>19</v>
      </c>
      <c r="I19" s="23" t="s">
        <v>31</v>
      </c>
      <c r="J19" s="49" t="s">
        <v>32</v>
      </c>
      <c r="L19" s="142"/>
      <c r="M19" s="142"/>
      <c r="N19" s="143" t="s">
        <v>204</v>
      </c>
      <c r="O19" s="143" t="s">
        <v>225</v>
      </c>
      <c r="P19" s="142" t="s">
        <v>218</v>
      </c>
    </row>
    <row r="20" spans="2:16" ht="14.5" x14ac:dyDescent="0.35">
      <c r="B20" s="26">
        <v>5</v>
      </c>
      <c r="C20" s="35">
        <f t="shared" si="3"/>
        <v>0.47430399999999995</v>
      </c>
      <c r="D20" s="34">
        <f t="shared" si="2"/>
        <v>0.48610999999999993</v>
      </c>
      <c r="E20" s="23" t="s">
        <v>32</v>
      </c>
      <c r="F20" s="23" t="s">
        <v>33</v>
      </c>
      <c r="G20" s="23" t="s">
        <v>34</v>
      </c>
      <c r="H20" s="23" t="s">
        <v>35</v>
      </c>
      <c r="I20" s="23" t="s">
        <v>19</v>
      </c>
      <c r="J20" s="49" t="s">
        <v>31</v>
      </c>
      <c r="L20" s="142"/>
      <c r="M20" s="142"/>
      <c r="N20" s="143" t="s">
        <v>204</v>
      </c>
      <c r="O20" s="143" t="s">
        <v>226</v>
      </c>
      <c r="P20" s="142" t="s">
        <v>218</v>
      </c>
    </row>
    <row r="21" spans="2:16" ht="14.5" x14ac:dyDescent="0.35">
      <c r="B21" s="26">
        <v>6</v>
      </c>
      <c r="C21" s="35">
        <f t="shared" si="3"/>
        <v>0.48610999999999993</v>
      </c>
      <c r="D21" s="34">
        <f t="shared" si="2"/>
        <v>0.49791599999999991</v>
      </c>
      <c r="E21" s="23" t="s">
        <v>31</v>
      </c>
      <c r="F21" s="23" t="s">
        <v>32</v>
      </c>
      <c r="G21" s="23" t="s">
        <v>33</v>
      </c>
      <c r="H21" s="23" t="s">
        <v>34</v>
      </c>
      <c r="I21" s="23" t="s">
        <v>35</v>
      </c>
      <c r="J21" s="49" t="s">
        <v>19</v>
      </c>
      <c r="L21" s="142"/>
      <c r="M21" s="142"/>
      <c r="N21" s="143" t="s">
        <v>204</v>
      </c>
      <c r="O21" s="143" t="s">
        <v>227</v>
      </c>
      <c r="P21" s="142" t="s">
        <v>218</v>
      </c>
    </row>
    <row r="22" spans="2:16" ht="14.5" x14ac:dyDescent="0.35">
      <c r="L22" s="142"/>
      <c r="M22" s="142"/>
      <c r="N22" s="143"/>
      <c r="O22" s="143"/>
      <c r="P22" s="142"/>
    </row>
    <row r="24" spans="2:16" ht="15" customHeight="1" x14ac:dyDescent="0.35">
      <c r="B24" s="24"/>
      <c r="L24" s="103"/>
      <c r="M24" s="103"/>
      <c r="N24" s="101" t="s">
        <v>304</v>
      </c>
      <c r="O24" s="101"/>
      <c r="P24" s="102"/>
    </row>
    <row r="25" spans="2:16" ht="15" customHeight="1" x14ac:dyDescent="0.35">
      <c r="B25" s="24"/>
      <c r="L25" s="142"/>
      <c r="M25" s="142"/>
      <c r="N25" s="143" t="s">
        <v>181</v>
      </c>
      <c r="O25" s="143" t="s">
        <v>241</v>
      </c>
      <c r="P25" s="142" t="s">
        <v>220</v>
      </c>
    </row>
    <row r="26" spans="2:16" ht="15" customHeight="1" x14ac:dyDescent="0.35">
      <c r="L26" s="142"/>
      <c r="M26" s="142"/>
      <c r="N26" s="143" t="s">
        <v>146</v>
      </c>
      <c r="O26" s="143" t="s">
        <v>229</v>
      </c>
      <c r="P26" s="142" t="s">
        <v>220</v>
      </c>
    </row>
    <row r="27" spans="2:16" ht="15" customHeight="1" x14ac:dyDescent="0.35">
      <c r="L27" s="142"/>
      <c r="M27" s="142"/>
      <c r="N27" s="143" t="s">
        <v>146</v>
      </c>
      <c r="O27" s="143" t="s">
        <v>230</v>
      </c>
      <c r="P27" s="142" t="s">
        <v>220</v>
      </c>
    </row>
    <row r="28" spans="2:16" ht="15" customHeight="1" x14ac:dyDescent="0.35">
      <c r="L28" s="142"/>
      <c r="M28" s="142"/>
      <c r="N28" s="143" t="s">
        <v>146</v>
      </c>
      <c r="O28" s="143" t="s">
        <v>231</v>
      </c>
      <c r="P28" s="142" t="s">
        <v>220</v>
      </c>
    </row>
    <row r="29" spans="2:16" ht="15" customHeight="1" x14ac:dyDescent="0.35">
      <c r="L29" s="142"/>
      <c r="M29" s="142"/>
      <c r="N29" s="143" t="s">
        <v>146</v>
      </c>
      <c r="O29" s="143" t="s">
        <v>232</v>
      </c>
      <c r="P29" s="142" t="s">
        <v>220</v>
      </c>
    </row>
    <row r="30" spans="2:16" ht="14.5" x14ac:dyDescent="0.35">
      <c r="L30" s="142"/>
      <c r="M30" s="142"/>
      <c r="N30" s="143" t="s">
        <v>204</v>
      </c>
      <c r="O30" s="143" t="s">
        <v>233</v>
      </c>
      <c r="P30" s="142" t="s">
        <v>220</v>
      </c>
    </row>
    <row r="31" spans="2:16" ht="14.5" x14ac:dyDescent="0.35">
      <c r="L31" s="142"/>
      <c r="M31" s="142"/>
      <c r="N31" s="143" t="s">
        <v>204</v>
      </c>
      <c r="O31" s="143" t="s">
        <v>234</v>
      </c>
      <c r="P31" s="142" t="s">
        <v>220</v>
      </c>
    </row>
    <row r="32" spans="2:16" ht="14.5" x14ac:dyDescent="0.35">
      <c r="L32" s="142"/>
      <c r="M32" s="142"/>
      <c r="N32" s="143"/>
      <c r="O32" s="143"/>
      <c r="P32" s="144"/>
    </row>
    <row r="33" spans="12:16" ht="14.5" x14ac:dyDescent="0.35">
      <c r="L33" s="143"/>
      <c r="M33" s="142"/>
      <c r="N33" s="143"/>
      <c r="O33" s="143"/>
      <c r="P33" s="144"/>
    </row>
    <row r="34" spans="12:16" ht="14.5" x14ac:dyDescent="0.35"/>
    <row r="35" spans="12:16" ht="14.5" x14ac:dyDescent="0.35">
      <c r="L35" s="103"/>
      <c r="M35" s="103"/>
      <c r="N35" s="101" t="s">
        <v>305</v>
      </c>
      <c r="O35" s="101"/>
      <c r="P35" s="102"/>
    </row>
    <row r="36" spans="12:16" ht="14.5" x14ac:dyDescent="0.35">
      <c r="L36" s="143"/>
      <c r="M36" s="143"/>
      <c r="N36" s="143" t="s">
        <v>146</v>
      </c>
      <c r="O36" s="143" t="s">
        <v>235</v>
      </c>
      <c r="P36" s="142" t="s">
        <v>218</v>
      </c>
    </row>
    <row r="37" spans="12:16" ht="14.5" x14ac:dyDescent="0.35">
      <c r="L37" s="142"/>
      <c r="M37" s="142"/>
      <c r="N37" s="143" t="s">
        <v>146</v>
      </c>
      <c r="O37" s="143" t="s">
        <v>236</v>
      </c>
      <c r="P37" s="142" t="s">
        <v>218</v>
      </c>
    </row>
    <row r="38" spans="12:16" ht="14.5" x14ac:dyDescent="0.35">
      <c r="L38" s="142"/>
      <c r="M38" s="142"/>
      <c r="N38" s="143" t="s">
        <v>146</v>
      </c>
      <c r="O38" s="143" t="s">
        <v>237</v>
      </c>
      <c r="P38" s="142" t="s">
        <v>218</v>
      </c>
    </row>
    <row r="39" spans="12:16" ht="14.5" x14ac:dyDescent="0.35">
      <c r="L39" s="142"/>
      <c r="M39" s="142"/>
      <c r="N39" s="143" t="s">
        <v>146</v>
      </c>
      <c r="O39" s="143" t="s">
        <v>228</v>
      </c>
      <c r="P39" s="142" t="s">
        <v>212</v>
      </c>
    </row>
    <row r="40" spans="12:16" ht="14.5" x14ac:dyDescent="0.35">
      <c r="L40" s="142"/>
      <c r="M40" s="142"/>
      <c r="N40" s="143" t="s">
        <v>176</v>
      </c>
      <c r="O40" s="143" t="s">
        <v>238</v>
      </c>
      <c r="P40" s="142" t="s">
        <v>218</v>
      </c>
    </row>
    <row r="41" spans="12:16" ht="15" customHeight="1" x14ac:dyDescent="0.35">
      <c r="L41" s="142"/>
      <c r="M41" s="142"/>
      <c r="N41" s="143" t="s">
        <v>170</v>
      </c>
      <c r="O41" s="143" t="s">
        <v>239</v>
      </c>
      <c r="P41" s="142" t="s">
        <v>218</v>
      </c>
    </row>
    <row r="42" spans="12:16" ht="15" customHeight="1" x14ac:dyDescent="0.35">
      <c r="L42" s="142"/>
      <c r="M42" s="142"/>
      <c r="N42" s="143" t="s">
        <v>170</v>
      </c>
      <c r="O42" s="143" t="s">
        <v>240</v>
      </c>
      <c r="P42" s="142" t="s">
        <v>218</v>
      </c>
    </row>
    <row r="43" spans="12:16" ht="15" customHeight="1" x14ac:dyDescent="0.35">
      <c r="L43" s="142"/>
      <c r="M43" s="142"/>
      <c r="N43" s="143"/>
      <c r="O43" s="143"/>
      <c r="P43" s="142"/>
    </row>
    <row r="44" spans="12:16" ht="14.5" x14ac:dyDescent="0.35">
      <c r="L44" s="142"/>
      <c r="M44" s="142"/>
      <c r="N44" s="143"/>
      <c r="O44" s="143"/>
      <c r="P44" s="142"/>
    </row>
    <row r="45" spans="12:16" ht="14.5" x14ac:dyDescent="0.35"/>
    <row r="46" spans="12:16" ht="15" customHeight="1" x14ac:dyDescent="0.35">
      <c r="L46" s="103"/>
      <c r="M46" s="103"/>
      <c r="N46" s="101" t="s">
        <v>306</v>
      </c>
      <c r="O46" s="101"/>
      <c r="P46" s="102"/>
    </row>
    <row r="47" spans="12:16" ht="14.5" x14ac:dyDescent="0.35">
      <c r="L47" s="142"/>
      <c r="M47" s="142"/>
      <c r="N47" s="143" t="s">
        <v>158</v>
      </c>
      <c r="O47" s="143" t="s">
        <v>242</v>
      </c>
      <c r="P47" s="142" t="s">
        <v>218</v>
      </c>
    </row>
    <row r="48" spans="12:16" ht="14.5" x14ac:dyDescent="0.35">
      <c r="L48" s="142"/>
      <c r="M48" s="142"/>
      <c r="N48" s="143" t="s">
        <v>158</v>
      </c>
      <c r="O48" s="143" t="s">
        <v>243</v>
      </c>
      <c r="P48" s="160" t="s">
        <v>220</v>
      </c>
    </row>
    <row r="49" spans="12:24" ht="14.5" x14ac:dyDescent="0.35">
      <c r="L49" s="142"/>
      <c r="M49" s="142"/>
      <c r="N49" s="143" t="s">
        <v>158</v>
      </c>
      <c r="O49" s="143" t="s">
        <v>244</v>
      </c>
      <c r="P49" s="142" t="s">
        <v>220</v>
      </c>
    </row>
    <row r="50" spans="12:24" ht="14.5" x14ac:dyDescent="0.35">
      <c r="L50" s="142"/>
      <c r="M50" s="142"/>
      <c r="N50" s="143" t="s">
        <v>158</v>
      </c>
      <c r="O50" s="143" t="s">
        <v>245</v>
      </c>
      <c r="P50" s="142" t="s">
        <v>220</v>
      </c>
    </row>
    <row r="51" spans="12:24" ht="14.5" x14ac:dyDescent="0.35">
      <c r="L51" s="142"/>
      <c r="M51" s="142"/>
      <c r="N51" s="143" t="s">
        <v>192</v>
      </c>
      <c r="O51" s="143" t="s">
        <v>246</v>
      </c>
      <c r="P51" s="142" t="s">
        <v>220</v>
      </c>
    </row>
    <row r="52" spans="12:24" ht="14.5" x14ac:dyDescent="0.35">
      <c r="L52" s="142"/>
      <c r="M52" s="142"/>
      <c r="N52" s="143" t="s">
        <v>192</v>
      </c>
      <c r="O52" s="143" t="s">
        <v>247</v>
      </c>
      <c r="P52" s="142" t="s">
        <v>220</v>
      </c>
    </row>
    <row r="53" spans="12:24" ht="14.5" x14ac:dyDescent="0.35">
      <c r="L53" s="142"/>
      <c r="M53" s="142"/>
      <c r="N53" s="143" t="s">
        <v>192</v>
      </c>
      <c r="O53" s="143" t="s">
        <v>249</v>
      </c>
      <c r="P53" s="142" t="s">
        <v>248</v>
      </c>
    </row>
    <row r="54" spans="12:24" ht="14.5" x14ac:dyDescent="0.35">
      <c r="L54" s="142"/>
      <c r="M54" s="142"/>
      <c r="N54" s="143"/>
      <c r="O54" s="143"/>
      <c r="P54" s="144"/>
    </row>
    <row r="56" spans="12:24" ht="14.5" x14ac:dyDescent="0.35">
      <c r="L56" s="103"/>
      <c r="M56" s="103"/>
      <c r="N56" s="101" t="s">
        <v>307</v>
      </c>
      <c r="O56" s="101"/>
      <c r="P56" s="102"/>
    </row>
    <row r="57" spans="12:24" ht="14.5" x14ac:dyDescent="0.35">
      <c r="L57" s="142"/>
      <c r="M57" s="142"/>
      <c r="N57" s="143" t="s">
        <v>181</v>
      </c>
      <c r="O57" s="143" t="s">
        <v>250</v>
      </c>
      <c r="P57" s="142" t="s">
        <v>251</v>
      </c>
    </row>
    <row r="58" spans="12:24" ht="14.5" x14ac:dyDescent="0.35">
      <c r="L58" s="142"/>
      <c r="M58" s="142"/>
      <c r="N58" s="143" t="s">
        <v>181</v>
      </c>
      <c r="O58" s="143" t="s">
        <v>252</v>
      </c>
      <c r="P58" s="142" t="s">
        <v>253</v>
      </c>
    </row>
    <row r="59" spans="12:24" ht="14.5" x14ac:dyDescent="0.35">
      <c r="L59" s="142"/>
      <c r="M59" s="142"/>
      <c r="N59" s="143" t="s">
        <v>176</v>
      </c>
      <c r="O59" s="143" t="s">
        <v>254</v>
      </c>
      <c r="P59" s="142" t="s">
        <v>253</v>
      </c>
    </row>
    <row r="60" spans="12:24" ht="14.5" x14ac:dyDescent="0.35">
      <c r="L60" s="142"/>
      <c r="M60" s="142"/>
      <c r="N60" s="143" t="s">
        <v>176</v>
      </c>
      <c r="O60" s="143" t="s">
        <v>255</v>
      </c>
      <c r="P60" s="142" t="s">
        <v>253</v>
      </c>
    </row>
    <row r="61" spans="12:24" ht="14.5" x14ac:dyDescent="0.35">
      <c r="L61" s="142"/>
      <c r="M61" s="142"/>
      <c r="N61" s="161" t="s">
        <v>162</v>
      </c>
      <c r="O61" s="161" t="s">
        <v>256</v>
      </c>
      <c r="P61" s="162" t="s">
        <v>253</v>
      </c>
    </row>
    <row r="62" spans="12:24" ht="14.5" x14ac:dyDescent="0.35">
      <c r="L62" s="142"/>
      <c r="M62" s="142"/>
      <c r="N62" s="161" t="s">
        <v>162</v>
      </c>
      <c r="O62" s="161" t="s">
        <v>257</v>
      </c>
      <c r="P62" s="162" t="s">
        <v>253</v>
      </c>
    </row>
    <row r="63" spans="12:24" ht="14.5" x14ac:dyDescent="0.35">
      <c r="L63" s="142"/>
      <c r="M63" s="142"/>
      <c r="N63" s="143" t="s">
        <v>176</v>
      </c>
      <c r="O63" s="143" t="s">
        <v>258</v>
      </c>
      <c r="P63" s="142" t="s">
        <v>248</v>
      </c>
    </row>
    <row r="64" spans="12:24" ht="14.5" x14ac:dyDescent="0.35">
      <c r="L64" s="142"/>
      <c r="M64" s="142"/>
      <c r="N64" s="143"/>
      <c r="O64" s="143"/>
      <c r="P64" s="144"/>
      <c r="T64" s="117"/>
      <c r="U64" s="117"/>
      <c r="V64" s="28"/>
      <c r="W64" s="28"/>
      <c r="X64" s="118"/>
    </row>
    <row r="65" spans="12:24" ht="14.5" x14ac:dyDescent="0.35">
      <c r="T65" s="117"/>
      <c r="U65" s="117"/>
      <c r="V65" s="28"/>
      <c r="W65" s="28"/>
      <c r="X65" s="118"/>
    </row>
    <row r="66" spans="12:24" ht="14.5" x14ac:dyDescent="0.35"/>
    <row r="67" spans="12:24" ht="14.5" x14ac:dyDescent="0.35"/>
    <row r="68" spans="12:24" ht="14.5" x14ac:dyDescent="0.35"/>
    <row r="69" spans="12:24" ht="14.5" x14ac:dyDescent="0.35"/>
    <row r="70" spans="12:24" ht="14.5" x14ac:dyDescent="0.35">
      <c r="L70" s="5"/>
      <c r="M70" s="5"/>
    </row>
    <row r="71" spans="12:24" ht="14.5" x14ac:dyDescent="0.35"/>
    <row r="73" spans="12:24" ht="14.5" x14ac:dyDescent="0.35"/>
    <row r="76" spans="12:24" ht="14.5" x14ac:dyDescent="0.35"/>
    <row r="77" spans="12:24" ht="14.5" x14ac:dyDescent="0.35"/>
    <row r="78" spans="12:24" ht="14.5" x14ac:dyDescent="0.35"/>
    <row r="79" spans="12:24" ht="14.5" x14ac:dyDescent="0.35"/>
    <row r="80" spans="12:24" ht="14.5" x14ac:dyDescent="0.35"/>
    <row r="81" spans="11:13" ht="14.5" x14ac:dyDescent="0.35"/>
    <row r="82" spans="11:13" ht="14.5" x14ac:dyDescent="0.35"/>
    <row r="83" spans="11:13" ht="14.5" x14ac:dyDescent="0.35"/>
    <row r="84" spans="11:13" ht="14.5" x14ac:dyDescent="0.35"/>
    <row r="85" spans="11:13" ht="14.5" x14ac:dyDescent="0.35"/>
    <row r="86" spans="11:13" ht="14.5" x14ac:dyDescent="0.35">
      <c r="K86" s="5"/>
      <c r="M86" s="5"/>
    </row>
    <row r="87" spans="11:13" ht="14.5" x14ac:dyDescent="0.35"/>
    <row r="88" spans="11:13" ht="14.5" x14ac:dyDescent="0.35"/>
  </sheetData>
  <mergeCells count="2">
    <mergeCell ref="B3:J3"/>
    <mergeCell ref="B6:B11"/>
  </mergeCells>
  <pageMargins left="0.7" right="0.7" top="0.75" bottom="0.75" header="0.3" footer="0.3"/>
  <pageSetup paperSize="9" scale="5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A28A83-68CB-42F0-99AB-75B5ED6813EE}">
  <sheetPr>
    <tabColor rgb="FF002060"/>
    <pageSetUpPr fitToPage="1"/>
  </sheetPr>
  <dimension ref="B1:W70"/>
  <sheetViews>
    <sheetView showGridLines="0" topLeftCell="D1" zoomScale="60" zoomScaleNormal="60" workbookViewId="0">
      <selection activeCell="S36" sqref="S36"/>
    </sheetView>
  </sheetViews>
  <sheetFormatPr defaultRowHeight="15" customHeight="1" x14ac:dyDescent="0.35"/>
  <cols>
    <col min="4" max="4" width="10.7265625" customWidth="1"/>
    <col min="5" max="11" width="18" customWidth="1"/>
    <col min="16" max="16" width="13.54296875" customWidth="1"/>
    <col min="18" max="20" width="21" customWidth="1"/>
  </cols>
  <sheetData>
    <row r="1" spans="2:23" ht="30" customHeight="1" x14ac:dyDescent="0.35"/>
    <row r="2" spans="2:23" ht="14.5" x14ac:dyDescent="0.35">
      <c r="B2" s="2" t="s">
        <v>42</v>
      </c>
      <c r="Q2" s="123"/>
      <c r="R2" s="123"/>
      <c r="S2" s="123"/>
      <c r="T2" s="123"/>
      <c r="U2" s="123"/>
      <c r="V2" s="123"/>
      <c r="W2" s="123"/>
    </row>
    <row r="3" spans="2:23" ht="19.5" customHeight="1" x14ac:dyDescent="0.35"/>
    <row r="4" spans="2:23" ht="13.5" customHeight="1" x14ac:dyDescent="0.35">
      <c r="B4" s="77"/>
      <c r="C4" s="78"/>
      <c r="D4" s="78"/>
      <c r="E4" s="77"/>
      <c r="F4" s="77"/>
      <c r="G4" s="79"/>
      <c r="H4" s="79"/>
      <c r="I4" s="79"/>
      <c r="J4" s="79"/>
      <c r="K4" s="79"/>
      <c r="L4" s="77"/>
      <c r="Q4" s="105"/>
      <c r="R4" s="15" t="s">
        <v>19</v>
      </c>
      <c r="S4" s="15"/>
      <c r="T4" s="106"/>
    </row>
    <row r="5" spans="2:23" ht="13.5" customHeight="1" x14ac:dyDescent="0.35">
      <c r="B5" s="74"/>
      <c r="C5" s="74"/>
      <c r="D5" s="74"/>
      <c r="E5" s="74"/>
      <c r="F5" s="74"/>
      <c r="G5" s="74"/>
      <c r="H5" s="74"/>
      <c r="I5" s="74"/>
      <c r="J5" s="74"/>
      <c r="K5" s="74"/>
      <c r="L5" s="74"/>
      <c r="P5">
        <v>1</v>
      </c>
      <c r="Q5" s="142"/>
      <c r="R5" s="143" t="s">
        <v>176</v>
      </c>
      <c r="S5" s="143" t="s">
        <v>263</v>
      </c>
      <c r="T5" s="144"/>
      <c r="U5" s="143"/>
      <c r="V5" s="143"/>
    </row>
    <row r="6" spans="2:23" ht="13.5" customHeight="1" x14ac:dyDescent="0.35">
      <c r="B6" s="41" t="s">
        <v>21</v>
      </c>
      <c r="C6" s="42" t="s">
        <v>22</v>
      </c>
      <c r="D6" s="42" t="s">
        <v>23</v>
      </c>
      <c r="E6" s="42"/>
      <c r="F6" s="42"/>
      <c r="G6" s="42"/>
      <c r="H6" s="42"/>
      <c r="I6" s="42"/>
      <c r="J6" s="42"/>
      <c r="L6" s="47"/>
      <c r="P6">
        <v>2</v>
      </c>
      <c r="Q6" s="142"/>
      <c r="R6" s="143" t="s">
        <v>176</v>
      </c>
      <c r="S6" s="143" t="s">
        <v>264</v>
      </c>
      <c r="T6" s="144"/>
      <c r="U6" s="143"/>
      <c r="V6" s="143"/>
    </row>
    <row r="7" spans="2:23" ht="13.5" customHeight="1" x14ac:dyDescent="0.35">
      <c r="B7" s="163" t="s">
        <v>125</v>
      </c>
      <c r="C7" s="116">
        <v>0.46875</v>
      </c>
      <c r="D7" s="116">
        <v>0.53125</v>
      </c>
      <c r="E7" s="166" t="s">
        <v>127</v>
      </c>
      <c r="F7" s="167"/>
      <c r="G7" s="167"/>
      <c r="H7" s="167"/>
      <c r="I7" s="167"/>
      <c r="J7" s="168"/>
      <c r="L7" s="24"/>
      <c r="P7">
        <v>3</v>
      </c>
      <c r="Q7" s="142"/>
      <c r="R7" s="143" t="s">
        <v>176</v>
      </c>
      <c r="S7" s="143" t="s">
        <v>265</v>
      </c>
      <c r="T7" s="144"/>
      <c r="U7" s="143"/>
      <c r="V7" s="143"/>
    </row>
    <row r="8" spans="2:23" ht="13.5" customHeight="1" x14ac:dyDescent="0.35">
      <c r="B8" s="164"/>
      <c r="C8" s="116"/>
      <c r="D8" s="116"/>
      <c r="E8" s="169"/>
      <c r="F8" s="170"/>
      <c r="G8" s="170"/>
      <c r="H8" s="170"/>
      <c r="I8" s="170"/>
      <c r="J8" s="171"/>
      <c r="K8" s="24"/>
      <c r="L8" s="24"/>
      <c r="P8">
        <v>4</v>
      </c>
      <c r="Q8" s="146"/>
      <c r="R8" s="143" t="s">
        <v>176</v>
      </c>
      <c r="S8" s="147" t="s">
        <v>266</v>
      </c>
      <c r="T8" s="148"/>
      <c r="U8" s="147"/>
      <c r="V8" s="147"/>
    </row>
    <row r="9" spans="2:23" ht="13.5" customHeight="1" thickBot="1" x14ac:dyDescent="0.4">
      <c r="B9" s="164"/>
      <c r="C9" s="116"/>
      <c r="D9" s="116"/>
      <c r="E9" s="169"/>
      <c r="F9" s="170"/>
      <c r="G9" s="170"/>
      <c r="H9" s="170"/>
      <c r="I9" s="170"/>
      <c r="J9" s="171"/>
      <c r="K9" s="24"/>
      <c r="L9" s="24"/>
      <c r="P9">
        <v>5</v>
      </c>
      <c r="Q9" s="152"/>
      <c r="R9" s="153"/>
      <c r="S9" s="153"/>
      <c r="T9" s="154"/>
      <c r="U9" s="153"/>
      <c r="V9" s="153"/>
    </row>
    <row r="10" spans="2:23" ht="13.5" customHeight="1" x14ac:dyDescent="0.35">
      <c r="B10" s="164"/>
      <c r="C10" s="116"/>
      <c r="D10" s="116"/>
      <c r="E10" s="169"/>
      <c r="F10" s="170"/>
      <c r="G10" s="170"/>
      <c r="H10" s="170"/>
      <c r="I10" s="170"/>
      <c r="J10" s="171"/>
      <c r="K10" s="24"/>
      <c r="P10">
        <v>6</v>
      </c>
      <c r="Q10" s="149"/>
      <c r="R10" s="150"/>
      <c r="S10" s="150"/>
      <c r="T10" s="151"/>
      <c r="U10" s="150"/>
      <c r="V10" s="150"/>
    </row>
    <row r="11" spans="2:23" ht="13.5" customHeight="1" x14ac:dyDescent="0.35">
      <c r="B11" s="164"/>
      <c r="C11" s="116"/>
      <c r="D11" s="116"/>
      <c r="E11" s="169"/>
      <c r="F11" s="170"/>
      <c r="G11" s="170"/>
      <c r="H11" s="170"/>
      <c r="I11" s="170"/>
      <c r="J11" s="171"/>
      <c r="K11" s="24"/>
      <c r="L11" s="24"/>
      <c r="P11">
        <v>7</v>
      </c>
      <c r="Q11" s="142"/>
      <c r="R11" s="147"/>
      <c r="S11" s="143"/>
      <c r="T11" s="144"/>
      <c r="U11" s="143"/>
      <c r="V11" s="143"/>
    </row>
    <row r="12" spans="2:23" ht="13.5" customHeight="1" x14ac:dyDescent="0.35">
      <c r="B12" s="165"/>
      <c r="C12" s="116"/>
      <c r="D12" s="116"/>
      <c r="E12" s="172"/>
      <c r="F12" s="173"/>
      <c r="G12" s="173"/>
      <c r="H12" s="173"/>
      <c r="I12" s="173"/>
      <c r="J12" s="174"/>
      <c r="P12">
        <v>8</v>
      </c>
      <c r="Q12" s="142"/>
      <c r="R12" s="147"/>
      <c r="S12" s="143"/>
      <c r="T12" s="144"/>
      <c r="U12" s="143"/>
      <c r="V12" s="143"/>
    </row>
    <row r="13" spans="2:23" ht="13.5" customHeight="1" x14ac:dyDescent="0.35">
      <c r="C13" s="25"/>
      <c r="D13" s="25"/>
      <c r="E13" s="24"/>
      <c r="F13" s="24"/>
      <c r="H13" s="24"/>
      <c r="I13" s="24"/>
      <c r="J13" s="24"/>
      <c r="K13" s="24"/>
      <c r="L13" s="24"/>
      <c r="P13">
        <v>9</v>
      </c>
      <c r="Q13" s="142"/>
      <c r="R13" s="147"/>
      <c r="S13" s="143"/>
      <c r="T13" s="144"/>
      <c r="U13" s="143"/>
      <c r="V13" s="143"/>
    </row>
    <row r="14" spans="2:23" ht="13.5" customHeight="1" x14ac:dyDescent="0.35">
      <c r="C14" s="25"/>
      <c r="D14" s="25"/>
      <c r="E14" s="24"/>
      <c r="F14" s="24"/>
      <c r="G14" s="24"/>
      <c r="H14" s="24"/>
      <c r="I14" s="24"/>
      <c r="J14" s="24"/>
      <c r="K14" s="24"/>
      <c r="L14" s="24"/>
      <c r="P14">
        <v>10</v>
      </c>
      <c r="Q14" s="142"/>
      <c r="R14" s="147"/>
      <c r="S14" s="143"/>
      <c r="T14" s="144"/>
      <c r="U14" s="143"/>
      <c r="V14" s="143"/>
    </row>
    <row r="15" spans="2:23" ht="13.5" customHeight="1" x14ac:dyDescent="0.35">
      <c r="D15" s="24"/>
      <c r="E15" s="24"/>
      <c r="F15" s="24"/>
      <c r="G15" s="24"/>
      <c r="H15" s="24"/>
      <c r="I15" s="24"/>
      <c r="J15" s="24"/>
      <c r="K15" s="24"/>
      <c r="L15" s="24"/>
    </row>
    <row r="16" spans="2:23" ht="13.5" customHeight="1" x14ac:dyDescent="0.35">
      <c r="B16" s="63"/>
      <c r="C16" s="25"/>
      <c r="D16" s="24"/>
      <c r="G16" s="24"/>
      <c r="H16" s="24"/>
      <c r="I16" s="24"/>
      <c r="J16" s="24"/>
      <c r="K16" s="24"/>
      <c r="L16" s="24"/>
    </row>
    <row r="17" spans="2:22" ht="13.5" customHeight="1" x14ac:dyDescent="0.35">
      <c r="B17" s="24"/>
      <c r="C17" s="24"/>
      <c r="D17" s="24"/>
      <c r="E17" s="24"/>
      <c r="F17" s="24"/>
      <c r="G17" s="24"/>
      <c r="H17" s="24"/>
      <c r="I17" s="24"/>
      <c r="J17" s="24"/>
      <c r="K17" s="24"/>
      <c r="L17" s="24"/>
    </row>
    <row r="18" spans="2:22" ht="13.5" customHeight="1" x14ac:dyDescent="0.35">
      <c r="B18" s="27"/>
      <c r="C18" s="24"/>
      <c r="D18" s="24"/>
      <c r="E18" s="24"/>
      <c r="F18" s="24"/>
      <c r="G18" s="24"/>
      <c r="H18" s="24"/>
      <c r="I18" s="24"/>
      <c r="Q18" s="105"/>
      <c r="R18" s="15" t="s">
        <v>36</v>
      </c>
      <c r="S18" s="15"/>
      <c r="T18" s="106"/>
    </row>
    <row r="19" spans="2:22" ht="13.5" customHeight="1" x14ac:dyDescent="0.35">
      <c r="B19" s="134" t="s">
        <v>37</v>
      </c>
      <c r="C19" s="131" t="s">
        <v>38</v>
      </c>
      <c r="D19" s="131" t="s">
        <v>23</v>
      </c>
      <c r="E19" s="131" t="s">
        <v>29</v>
      </c>
      <c r="F19" s="131" t="s">
        <v>24</v>
      </c>
      <c r="G19" s="131" t="s">
        <v>25</v>
      </c>
      <c r="H19" s="131" t="s">
        <v>26</v>
      </c>
      <c r="I19" s="131" t="s">
        <v>27</v>
      </c>
      <c r="J19" s="131" t="s">
        <v>28</v>
      </c>
      <c r="K19" s="129"/>
      <c r="L19" s="129"/>
      <c r="P19">
        <v>1</v>
      </c>
      <c r="Q19" s="142"/>
      <c r="R19" s="143" t="s">
        <v>192</v>
      </c>
      <c r="S19" s="143" t="s">
        <v>267</v>
      </c>
      <c r="T19" s="144"/>
      <c r="U19" s="143"/>
      <c r="V19" s="143"/>
    </row>
    <row r="20" spans="2:22" ht="13.5" customHeight="1" x14ac:dyDescent="0.35">
      <c r="B20" s="38">
        <v>1</v>
      </c>
      <c r="C20" s="135">
        <v>0.54166666666666663</v>
      </c>
      <c r="D20" s="135">
        <v>0.55902777777777779</v>
      </c>
      <c r="E20" s="38" t="s">
        <v>19</v>
      </c>
      <c r="F20" s="38" t="s">
        <v>36</v>
      </c>
      <c r="G20" s="38" t="s">
        <v>39</v>
      </c>
      <c r="H20" s="38"/>
      <c r="I20" s="38"/>
      <c r="J20" s="38"/>
      <c r="K20" s="123"/>
      <c r="L20" s="130"/>
      <c r="P20">
        <v>2</v>
      </c>
      <c r="Q20" s="142"/>
      <c r="R20" s="143" t="s">
        <v>192</v>
      </c>
      <c r="S20" s="143" t="s">
        <v>268</v>
      </c>
      <c r="T20" s="144"/>
      <c r="U20" s="143"/>
      <c r="V20" s="143"/>
    </row>
    <row r="21" spans="2:22" ht="13.5" customHeight="1" x14ac:dyDescent="0.35">
      <c r="B21" s="38">
        <v>2</v>
      </c>
      <c r="C21" s="135">
        <v>0.55902777777777779</v>
      </c>
      <c r="D21" s="135">
        <v>0.57638888888888884</v>
      </c>
      <c r="E21" s="38"/>
      <c r="F21" s="38" t="s">
        <v>19</v>
      </c>
      <c r="G21" s="38" t="s">
        <v>36</v>
      </c>
      <c r="H21" s="38" t="s">
        <v>39</v>
      </c>
      <c r="I21" s="6"/>
      <c r="J21" s="38"/>
      <c r="K21" s="130"/>
      <c r="L21" s="130"/>
      <c r="P21">
        <v>3</v>
      </c>
      <c r="Q21" s="142"/>
      <c r="R21" s="143" t="s">
        <v>192</v>
      </c>
      <c r="S21" s="143" t="s">
        <v>269</v>
      </c>
      <c r="T21" s="144"/>
      <c r="U21" s="143"/>
      <c r="V21" s="143"/>
    </row>
    <row r="22" spans="2:22" ht="13.5" customHeight="1" x14ac:dyDescent="0.35">
      <c r="B22" s="38">
        <v>3</v>
      </c>
      <c r="C22" s="135">
        <v>0.57638888888888884</v>
      </c>
      <c r="D22" s="135">
        <v>0.59375</v>
      </c>
      <c r="E22" s="38"/>
      <c r="F22" s="38"/>
      <c r="G22" s="38" t="s">
        <v>19</v>
      </c>
      <c r="H22" s="38" t="s">
        <v>36</v>
      </c>
      <c r="I22" s="6" t="s">
        <v>39</v>
      </c>
      <c r="J22" s="6"/>
      <c r="K22" s="130"/>
      <c r="L22" s="130"/>
      <c r="P22">
        <v>4</v>
      </c>
      <c r="Q22" s="142"/>
      <c r="R22" s="143"/>
      <c r="S22" s="143"/>
      <c r="T22" s="144"/>
      <c r="U22" s="143"/>
      <c r="V22" s="143"/>
    </row>
    <row r="23" spans="2:22" ht="13.5" customHeight="1" thickBot="1" x14ac:dyDescent="0.4">
      <c r="B23" s="38">
        <v>4</v>
      </c>
      <c r="C23" s="135">
        <v>0.59375</v>
      </c>
      <c r="D23" s="135">
        <v>0.61111111111111116</v>
      </c>
      <c r="E23" s="38"/>
      <c r="F23" s="38"/>
      <c r="G23" s="38"/>
      <c r="H23" s="38" t="s">
        <v>19</v>
      </c>
      <c r="I23" s="6" t="s">
        <v>36</v>
      </c>
      <c r="J23" s="6" t="s">
        <v>39</v>
      </c>
      <c r="K23" s="123"/>
      <c r="L23" s="123"/>
      <c r="P23">
        <v>5</v>
      </c>
      <c r="Q23" s="156"/>
      <c r="R23" s="157"/>
      <c r="S23" s="157"/>
      <c r="T23" s="158"/>
      <c r="U23" s="157"/>
      <c r="V23" s="157"/>
    </row>
    <row r="24" spans="2:22" ht="13.5" customHeight="1" x14ac:dyDescent="0.35">
      <c r="B24" s="38">
        <v>5</v>
      </c>
      <c r="C24" s="135">
        <v>0.61111111111111116</v>
      </c>
      <c r="D24" s="135">
        <v>0.62847222222222221</v>
      </c>
      <c r="E24" s="6" t="s">
        <v>39</v>
      </c>
      <c r="F24" s="38"/>
      <c r="G24" s="38"/>
      <c r="H24" s="38"/>
      <c r="I24" s="38" t="s">
        <v>19</v>
      </c>
      <c r="J24" s="38" t="s">
        <v>36</v>
      </c>
      <c r="K24" s="130"/>
      <c r="L24" s="130"/>
      <c r="P24">
        <v>6</v>
      </c>
      <c r="Q24" s="155"/>
      <c r="R24" s="150"/>
      <c r="S24" s="150"/>
      <c r="T24" s="151"/>
      <c r="U24" s="150"/>
      <c r="V24" s="150"/>
    </row>
    <row r="25" spans="2:22" ht="13.5" customHeight="1" x14ac:dyDescent="0.35">
      <c r="B25" s="38">
        <v>6</v>
      </c>
      <c r="C25" s="135">
        <v>0.62847222222222221</v>
      </c>
      <c r="D25" s="135">
        <v>0.64583333333333337</v>
      </c>
      <c r="E25" s="6" t="s">
        <v>36</v>
      </c>
      <c r="F25" s="6" t="s">
        <v>39</v>
      </c>
      <c r="G25" s="38"/>
      <c r="H25" s="38"/>
      <c r="I25" s="6"/>
      <c r="J25" s="38" t="s">
        <v>19</v>
      </c>
      <c r="K25" s="123"/>
      <c r="L25" s="123"/>
      <c r="P25">
        <v>7</v>
      </c>
      <c r="Q25" s="142"/>
      <c r="R25" s="147"/>
      <c r="S25" s="147"/>
      <c r="T25" s="148"/>
      <c r="U25" s="147"/>
      <c r="V25" s="147"/>
    </row>
    <row r="26" spans="2:22" ht="13.5" customHeight="1" x14ac:dyDescent="0.35">
      <c r="B26" s="130"/>
      <c r="C26" s="132"/>
      <c r="D26" s="132"/>
      <c r="E26" s="123"/>
      <c r="F26" s="123"/>
      <c r="G26" s="123"/>
      <c r="H26" s="130"/>
      <c r="I26" s="130"/>
      <c r="J26" s="130"/>
      <c r="K26" s="130"/>
      <c r="L26" s="130"/>
      <c r="P26">
        <v>8</v>
      </c>
      <c r="Q26" s="142"/>
      <c r="R26" s="147"/>
      <c r="S26" s="147"/>
      <c r="T26" s="148"/>
      <c r="U26" s="147"/>
      <c r="V26" s="147"/>
    </row>
    <row r="27" spans="2:22" ht="13.5" customHeight="1" x14ac:dyDescent="0.35">
      <c r="B27" s="133"/>
      <c r="C27" s="132"/>
      <c r="D27" s="132"/>
      <c r="E27" s="123"/>
      <c r="F27" s="123"/>
      <c r="G27" s="123"/>
      <c r="H27" s="130"/>
      <c r="I27" s="130"/>
      <c r="J27" s="130"/>
      <c r="K27" s="130"/>
      <c r="L27" s="130"/>
      <c r="P27">
        <v>9</v>
      </c>
      <c r="Q27" s="142"/>
      <c r="R27" s="143"/>
      <c r="S27" s="143"/>
      <c r="T27" s="144"/>
      <c r="U27" s="143"/>
      <c r="V27" s="143"/>
    </row>
    <row r="28" spans="2:22" ht="13.5" customHeight="1" x14ac:dyDescent="0.35">
      <c r="B28" s="75"/>
      <c r="C28" s="76"/>
      <c r="D28" s="76"/>
      <c r="E28" s="75"/>
      <c r="F28" s="75"/>
      <c r="G28" s="75"/>
      <c r="H28" s="75"/>
      <c r="I28" s="75"/>
      <c r="J28" s="75"/>
      <c r="K28" s="75"/>
      <c r="L28" s="75"/>
      <c r="P28">
        <v>10</v>
      </c>
      <c r="Q28" s="142"/>
      <c r="R28" s="143"/>
      <c r="S28" s="143"/>
      <c r="T28" s="144"/>
      <c r="U28" s="143"/>
      <c r="V28" s="143"/>
    </row>
    <row r="29" spans="2:22" ht="13.5" customHeight="1" x14ac:dyDescent="0.35">
      <c r="B29" s="75"/>
      <c r="C29" s="98"/>
      <c r="D29" s="76"/>
      <c r="E29" s="74"/>
      <c r="F29" s="75"/>
      <c r="G29" s="75"/>
      <c r="H29" s="75"/>
      <c r="I29" s="75"/>
      <c r="J29" s="75"/>
      <c r="K29" s="75"/>
      <c r="L29" s="75"/>
      <c r="Q29" s="5"/>
      <c r="T29" s="122"/>
    </row>
    <row r="30" spans="2:22" ht="13.5" customHeight="1" x14ac:dyDescent="0.35">
      <c r="B30" s="75"/>
      <c r="C30" s="76"/>
      <c r="D30" s="76"/>
      <c r="E30" s="74"/>
      <c r="F30" s="74"/>
      <c r="G30" s="75"/>
      <c r="H30" s="75"/>
      <c r="I30" s="75"/>
      <c r="J30" s="75"/>
      <c r="K30" s="75"/>
      <c r="L30" s="74"/>
      <c r="Q30" s="5"/>
      <c r="T30" s="122"/>
    </row>
    <row r="31" spans="2:22" ht="13.5" customHeight="1" x14ac:dyDescent="0.35">
      <c r="B31" s="75"/>
      <c r="C31" s="76"/>
      <c r="D31" s="76"/>
      <c r="E31" s="75"/>
      <c r="F31" s="75"/>
      <c r="G31" s="75"/>
      <c r="H31" s="75"/>
      <c r="I31" s="75"/>
      <c r="J31" s="75"/>
      <c r="K31" s="75"/>
      <c r="L31" s="75"/>
    </row>
    <row r="32" spans="2:22" ht="13.5" customHeight="1" x14ac:dyDescent="0.35">
      <c r="B32" s="75"/>
      <c r="C32" s="76"/>
      <c r="D32" s="76"/>
      <c r="E32" s="75"/>
      <c r="F32" s="74"/>
      <c r="G32" s="74"/>
      <c r="H32" s="74"/>
      <c r="I32" s="74"/>
      <c r="J32" s="75"/>
      <c r="K32" s="75"/>
      <c r="L32" s="75"/>
      <c r="Q32" s="105"/>
      <c r="R32" s="15" t="s">
        <v>39</v>
      </c>
      <c r="S32" s="15"/>
      <c r="T32" s="106"/>
    </row>
    <row r="33" spans="16:23" ht="13.5" customHeight="1" x14ac:dyDescent="0.35">
      <c r="P33">
        <v>1</v>
      </c>
      <c r="Q33" s="142"/>
      <c r="R33" s="143" t="s">
        <v>262</v>
      </c>
      <c r="S33" s="143" t="s">
        <v>270</v>
      </c>
      <c r="T33" s="144"/>
      <c r="U33" s="143"/>
      <c r="V33" s="143"/>
    </row>
    <row r="34" spans="16:23" ht="13.5" customHeight="1" x14ac:dyDescent="0.35">
      <c r="P34">
        <v>2</v>
      </c>
      <c r="Q34" s="142"/>
      <c r="R34" s="143" t="s">
        <v>262</v>
      </c>
      <c r="S34" s="143" t="s">
        <v>271</v>
      </c>
      <c r="T34" s="144"/>
      <c r="U34" s="143"/>
      <c r="V34" s="143"/>
      <c r="W34" s="123"/>
    </row>
    <row r="35" spans="16:23" ht="13.5" customHeight="1" x14ac:dyDescent="0.35">
      <c r="P35">
        <v>3</v>
      </c>
      <c r="Q35" s="142"/>
      <c r="R35" s="143" t="s">
        <v>262</v>
      </c>
      <c r="S35" s="143" t="s">
        <v>272</v>
      </c>
      <c r="T35" s="144"/>
      <c r="U35" s="143"/>
      <c r="V35" s="143"/>
      <c r="W35" s="123"/>
    </row>
    <row r="36" spans="16:23" ht="13.5" customHeight="1" x14ac:dyDescent="0.35">
      <c r="P36">
        <v>4</v>
      </c>
      <c r="Q36" s="142"/>
      <c r="R36" s="143"/>
      <c r="S36" s="143"/>
      <c r="T36" s="144"/>
      <c r="U36" s="143"/>
      <c r="V36" s="143"/>
      <c r="W36" s="123"/>
    </row>
    <row r="37" spans="16:23" ht="13.5" customHeight="1" thickBot="1" x14ac:dyDescent="0.4">
      <c r="P37">
        <v>5</v>
      </c>
      <c r="Q37" s="156"/>
      <c r="R37" s="157"/>
      <c r="S37" s="157"/>
      <c r="T37" s="158"/>
      <c r="U37" s="157"/>
      <c r="V37" s="157"/>
      <c r="W37" s="123"/>
    </row>
    <row r="38" spans="16:23" ht="13.5" customHeight="1" x14ac:dyDescent="0.35">
      <c r="P38">
        <v>6</v>
      </c>
      <c r="Q38" s="155"/>
      <c r="R38" s="150"/>
      <c r="S38" s="150"/>
      <c r="T38" s="151"/>
      <c r="U38" s="150"/>
      <c r="V38" s="150"/>
      <c r="W38" s="123"/>
    </row>
    <row r="39" spans="16:23" ht="13.5" customHeight="1" x14ac:dyDescent="0.35">
      <c r="P39">
        <v>7</v>
      </c>
      <c r="Q39" s="142"/>
      <c r="R39" s="147"/>
      <c r="S39" s="147"/>
      <c r="T39" s="148"/>
      <c r="U39" s="147"/>
      <c r="V39" s="147"/>
      <c r="W39" s="123"/>
    </row>
    <row r="40" spans="16:23" ht="13.5" customHeight="1" x14ac:dyDescent="0.35">
      <c r="P40">
        <v>8</v>
      </c>
      <c r="Q40" s="142"/>
      <c r="R40" s="147"/>
      <c r="S40" s="147"/>
      <c r="T40" s="148"/>
      <c r="U40" s="147"/>
      <c r="V40" s="147"/>
      <c r="W40" s="123"/>
    </row>
    <row r="41" spans="16:23" ht="13.5" customHeight="1" x14ac:dyDescent="0.35">
      <c r="P41">
        <v>9</v>
      </c>
      <c r="Q41" s="142"/>
      <c r="R41" s="143"/>
      <c r="S41" s="143"/>
      <c r="T41" s="144"/>
      <c r="U41" s="143"/>
      <c r="V41" s="143"/>
      <c r="W41" s="123"/>
    </row>
    <row r="42" spans="16:23" ht="13.5" customHeight="1" x14ac:dyDescent="0.35">
      <c r="P42">
        <v>10</v>
      </c>
      <c r="Q42" s="142"/>
      <c r="R42" s="143"/>
      <c r="S42" s="143"/>
      <c r="T42" s="144"/>
      <c r="U42" s="143"/>
      <c r="V42" s="143"/>
      <c r="W42" s="123"/>
    </row>
    <row r="43" spans="16:23" ht="13.5" customHeight="1" x14ac:dyDescent="0.35">
      <c r="P43" s="123"/>
      <c r="Q43" s="127"/>
      <c r="R43" s="123"/>
      <c r="S43" s="123"/>
      <c r="T43" s="128"/>
      <c r="U43" s="123"/>
      <c r="V43" s="123"/>
      <c r="W43" s="123"/>
    </row>
    <row r="44" spans="16:23" ht="13.5" customHeight="1" x14ac:dyDescent="0.35">
      <c r="P44" s="123"/>
      <c r="Q44" s="127"/>
      <c r="R44" s="123"/>
      <c r="S44" s="123"/>
      <c r="T44" s="128"/>
      <c r="U44" s="123"/>
      <c r="V44" s="123"/>
      <c r="W44" s="123"/>
    </row>
    <row r="45" spans="16:23" ht="13.5" customHeight="1" x14ac:dyDescent="0.35">
      <c r="P45" s="123"/>
      <c r="Q45" s="127"/>
      <c r="R45" s="123"/>
      <c r="S45" s="123"/>
      <c r="T45" s="128"/>
      <c r="U45" s="123"/>
      <c r="V45" s="123"/>
      <c r="W45" s="123"/>
    </row>
    <row r="46" spans="16:23" ht="13.5" customHeight="1" x14ac:dyDescent="0.35">
      <c r="P46" s="123"/>
      <c r="Q46" s="124"/>
      <c r="R46" s="125"/>
      <c r="S46" s="125"/>
      <c r="T46" s="126"/>
      <c r="U46" s="123"/>
      <c r="V46" s="123"/>
      <c r="W46" s="123"/>
    </row>
    <row r="47" spans="16:23" ht="13.5" customHeight="1" x14ac:dyDescent="0.35">
      <c r="P47" s="123"/>
      <c r="Q47" s="127"/>
      <c r="R47" s="123"/>
      <c r="S47" s="123"/>
      <c r="T47" s="128"/>
      <c r="U47" s="123"/>
      <c r="V47" s="123"/>
      <c r="W47" s="123"/>
    </row>
    <row r="48" spans="16:23" ht="13.5" customHeight="1" x14ac:dyDescent="0.35">
      <c r="P48" s="123"/>
      <c r="Q48" s="127"/>
      <c r="R48" s="123"/>
      <c r="S48" s="123"/>
      <c r="T48" s="128"/>
      <c r="U48" s="123"/>
      <c r="V48" s="123"/>
      <c r="W48" s="123"/>
    </row>
    <row r="49" spans="16:23" ht="13.5" customHeight="1" x14ac:dyDescent="0.35">
      <c r="P49" s="123"/>
      <c r="Q49" s="127"/>
      <c r="R49" s="123"/>
      <c r="S49" s="123"/>
      <c r="T49" s="128"/>
      <c r="U49" s="123"/>
      <c r="V49" s="123"/>
      <c r="W49" s="123"/>
    </row>
    <row r="50" spans="16:23" ht="13.5" customHeight="1" x14ac:dyDescent="0.35">
      <c r="P50" s="123"/>
      <c r="Q50" s="127"/>
      <c r="R50" s="123"/>
      <c r="S50" s="123"/>
      <c r="T50" s="128"/>
      <c r="U50" s="123"/>
      <c r="V50" s="123"/>
      <c r="W50" s="123"/>
    </row>
    <row r="51" spans="16:23" ht="13.5" customHeight="1" x14ac:dyDescent="0.35">
      <c r="P51" s="123"/>
      <c r="Q51" s="127"/>
      <c r="R51" s="123"/>
      <c r="S51" s="123"/>
      <c r="T51" s="128"/>
      <c r="U51" s="123"/>
      <c r="V51" s="123"/>
      <c r="W51" s="123"/>
    </row>
    <row r="52" spans="16:23" ht="13.5" customHeight="1" x14ac:dyDescent="0.35">
      <c r="P52" s="123"/>
      <c r="Q52" s="127"/>
      <c r="R52" s="123"/>
      <c r="S52" s="123"/>
      <c r="T52" s="128"/>
      <c r="U52" s="123"/>
      <c r="V52" s="123"/>
      <c r="W52" s="123"/>
    </row>
    <row r="53" spans="16:23" ht="13.5" customHeight="1" x14ac:dyDescent="0.35">
      <c r="P53" s="123"/>
      <c r="Q53" s="127"/>
      <c r="R53" s="123"/>
      <c r="S53" s="123"/>
      <c r="T53" s="128"/>
      <c r="U53" s="123"/>
      <c r="V53" s="123"/>
      <c r="W53" s="123"/>
    </row>
    <row r="54" spans="16:23" ht="13.5" customHeight="1" x14ac:dyDescent="0.35">
      <c r="P54" s="123"/>
      <c r="Q54" s="127"/>
      <c r="R54" s="123"/>
      <c r="S54" s="123"/>
      <c r="T54" s="128"/>
      <c r="U54" s="123"/>
      <c r="V54" s="123"/>
      <c r="W54" s="123"/>
    </row>
    <row r="55" spans="16:23" ht="13.5" customHeight="1" x14ac:dyDescent="0.35">
      <c r="P55" s="123"/>
      <c r="Q55" s="127"/>
      <c r="R55" s="123"/>
      <c r="S55" s="123"/>
      <c r="T55" s="128"/>
      <c r="U55" s="123"/>
      <c r="V55" s="123"/>
      <c r="W55" s="123"/>
    </row>
    <row r="56" spans="16:23" ht="13.5" customHeight="1" x14ac:dyDescent="0.35">
      <c r="P56" s="123"/>
      <c r="Q56" s="127"/>
      <c r="R56" s="123"/>
      <c r="S56" s="123"/>
      <c r="T56" s="128"/>
      <c r="U56" s="123"/>
      <c r="V56" s="123"/>
      <c r="W56" s="123"/>
    </row>
    <row r="57" spans="16:23" ht="13.5" customHeight="1" x14ac:dyDescent="0.35">
      <c r="P57" s="123"/>
      <c r="Q57" s="127"/>
      <c r="R57" s="123"/>
      <c r="S57" s="123"/>
      <c r="T57" s="128"/>
      <c r="U57" s="123"/>
      <c r="V57" s="123"/>
      <c r="W57" s="123"/>
    </row>
    <row r="58" spans="16:23" ht="13.5" customHeight="1" x14ac:dyDescent="0.35">
      <c r="P58" s="123"/>
      <c r="Q58" s="127"/>
      <c r="R58" s="123"/>
      <c r="S58" s="123"/>
      <c r="T58" s="128"/>
      <c r="U58" s="123"/>
      <c r="V58" s="123"/>
      <c r="W58" s="123"/>
    </row>
    <row r="59" spans="16:23" ht="13.5" customHeight="1" x14ac:dyDescent="0.35">
      <c r="P59" s="123"/>
      <c r="Q59" s="127"/>
      <c r="R59" s="123"/>
      <c r="S59" s="123"/>
      <c r="T59" s="128"/>
      <c r="U59" s="123"/>
      <c r="V59" s="123"/>
      <c r="W59" s="123"/>
    </row>
    <row r="60" spans="16:23" ht="13.5" customHeight="1" x14ac:dyDescent="0.35">
      <c r="P60" s="123"/>
      <c r="Q60" s="124"/>
      <c r="R60" s="125"/>
      <c r="S60" s="125"/>
      <c r="T60" s="126"/>
      <c r="U60" s="123"/>
      <c r="V60" s="123"/>
      <c r="W60" s="123"/>
    </row>
    <row r="61" spans="16:23" ht="13.5" customHeight="1" x14ac:dyDescent="0.35">
      <c r="P61" s="123"/>
      <c r="Q61" s="127"/>
      <c r="R61" s="123"/>
      <c r="S61" s="123"/>
      <c r="T61" s="128"/>
      <c r="U61" s="123"/>
      <c r="V61" s="123"/>
      <c r="W61" s="123"/>
    </row>
    <row r="62" spans="16:23" ht="13.5" customHeight="1" x14ac:dyDescent="0.35">
      <c r="P62" s="123"/>
      <c r="Q62" s="127"/>
      <c r="R62" s="123"/>
      <c r="S62" s="123"/>
      <c r="T62" s="128"/>
      <c r="U62" s="123"/>
      <c r="V62" s="123"/>
    </row>
    <row r="63" spans="16:23" ht="13.5" customHeight="1" x14ac:dyDescent="0.35">
      <c r="P63" s="123"/>
      <c r="Q63" s="127"/>
      <c r="R63" s="123"/>
      <c r="S63" s="123"/>
      <c r="T63" s="128"/>
      <c r="U63" s="123"/>
      <c r="V63" s="123"/>
    </row>
    <row r="64" spans="16:23" ht="13.5" customHeight="1" x14ac:dyDescent="0.35">
      <c r="P64" s="123"/>
      <c r="Q64" s="127"/>
      <c r="R64" s="123"/>
      <c r="S64" s="123"/>
      <c r="T64" s="128"/>
      <c r="U64" s="123"/>
      <c r="V64" s="123"/>
    </row>
    <row r="65" spans="16:22" ht="13.5" customHeight="1" x14ac:dyDescent="0.35">
      <c r="P65" s="123"/>
      <c r="Q65" s="127"/>
      <c r="R65" s="123"/>
      <c r="S65" s="123"/>
      <c r="T65" s="128"/>
      <c r="U65" s="123"/>
      <c r="V65" s="123"/>
    </row>
    <row r="66" spans="16:22" ht="13.5" customHeight="1" x14ac:dyDescent="0.35">
      <c r="P66" s="123"/>
      <c r="Q66" s="127"/>
      <c r="R66" s="123"/>
      <c r="S66" s="123"/>
      <c r="T66" s="128"/>
      <c r="U66" s="123"/>
      <c r="V66" s="123"/>
    </row>
    <row r="67" spans="16:22" ht="13.5" customHeight="1" x14ac:dyDescent="0.35">
      <c r="P67" s="123"/>
      <c r="Q67" s="127"/>
      <c r="R67" s="123"/>
      <c r="S67" s="123"/>
      <c r="T67" s="128"/>
      <c r="U67" s="123"/>
      <c r="V67" s="123"/>
    </row>
    <row r="68" spans="16:22" ht="19" customHeight="1" x14ac:dyDescent="0.35">
      <c r="P68" s="123"/>
      <c r="Q68" s="127"/>
      <c r="R68" s="123"/>
      <c r="S68" s="123"/>
      <c r="T68" s="128"/>
      <c r="U68" s="123"/>
      <c r="V68" s="123"/>
    </row>
    <row r="69" spans="16:22" ht="21" customHeight="1" x14ac:dyDescent="0.35">
      <c r="P69" s="123"/>
      <c r="Q69" s="127"/>
      <c r="R69" s="123"/>
      <c r="S69" s="123"/>
      <c r="T69" s="128"/>
      <c r="U69" s="123"/>
      <c r="V69" s="123"/>
    </row>
    <row r="70" spans="16:22" ht="21" customHeight="1" x14ac:dyDescent="0.35">
      <c r="P70" s="123"/>
      <c r="Q70" s="127"/>
      <c r="R70" s="123"/>
      <c r="S70" s="123"/>
      <c r="T70" s="128"/>
      <c r="U70" s="123"/>
      <c r="V70" s="123"/>
    </row>
  </sheetData>
  <mergeCells count="2">
    <mergeCell ref="B7:B12"/>
    <mergeCell ref="E7:J12"/>
  </mergeCells>
  <pageMargins left="0.7" right="0.7" top="0.75" bottom="0.75" header="0.3" footer="0.3"/>
  <pageSetup paperSize="9" scale="42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687001-B3B3-4619-90FD-9F1215017DA8}">
  <sheetPr>
    <tabColor rgb="FF002060"/>
    <pageSetUpPr fitToPage="1"/>
  </sheetPr>
  <dimension ref="B1:W70"/>
  <sheetViews>
    <sheetView showGridLines="0" topLeftCell="B1" zoomScale="60" zoomScaleNormal="60" workbookViewId="0">
      <selection activeCell="R10" sqref="R10"/>
    </sheetView>
  </sheetViews>
  <sheetFormatPr defaultRowHeight="15" customHeight="1" x14ac:dyDescent="0.35"/>
  <cols>
    <col min="4" max="4" width="10.7265625" customWidth="1"/>
    <col min="5" max="11" width="18" customWidth="1"/>
    <col min="16" max="16" width="13.54296875" customWidth="1"/>
    <col min="18" max="18" width="23.26953125" bestFit="1" customWidth="1"/>
    <col min="19" max="20" width="21" customWidth="1"/>
  </cols>
  <sheetData>
    <row r="1" spans="2:23" ht="30" customHeight="1" x14ac:dyDescent="0.35"/>
    <row r="2" spans="2:23" ht="14.5" x14ac:dyDescent="0.35">
      <c r="B2" s="2" t="s">
        <v>42</v>
      </c>
      <c r="Q2" s="123"/>
      <c r="R2" s="123"/>
      <c r="S2" s="123"/>
      <c r="T2" s="123"/>
      <c r="U2" s="123"/>
      <c r="V2" s="123"/>
      <c r="W2" s="123"/>
    </row>
    <row r="3" spans="2:23" ht="19.5" customHeight="1" x14ac:dyDescent="0.35"/>
    <row r="4" spans="2:23" ht="13.5" customHeight="1" x14ac:dyDescent="0.35">
      <c r="B4" s="77"/>
      <c r="C4" s="78"/>
      <c r="D4" s="78"/>
      <c r="E4" s="77"/>
      <c r="F4" s="77"/>
      <c r="G4" s="79"/>
      <c r="H4" s="79"/>
      <c r="I4" s="79"/>
      <c r="J4" s="79"/>
      <c r="K4" s="79"/>
      <c r="L4" s="77"/>
      <c r="Q4" s="105"/>
      <c r="R4" s="15" t="s">
        <v>300</v>
      </c>
      <c r="S4" s="15"/>
      <c r="T4" s="106"/>
    </row>
    <row r="5" spans="2:23" ht="13.5" customHeight="1" x14ac:dyDescent="0.35">
      <c r="B5" s="74"/>
      <c r="C5" s="74"/>
      <c r="D5" s="74"/>
      <c r="E5" s="74"/>
      <c r="F5" s="74"/>
      <c r="G5" s="74"/>
      <c r="H5" s="74"/>
      <c r="I5" s="74"/>
      <c r="J5" s="74"/>
      <c r="K5" s="74"/>
      <c r="L5" s="74"/>
      <c r="P5">
        <v>1</v>
      </c>
      <c r="Q5" s="142"/>
      <c r="R5" s="143" t="s">
        <v>162</v>
      </c>
      <c r="S5" s="197" t="s">
        <v>316</v>
      </c>
      <c r="T5" s="144"/>
      <c r="U5" s="143"/>
      <c r="V5" s="143"/>
    </row>
    <row r="6" spans="2:23" ht="13.5" customHeight="1" x14ac:dyDescent="0.35">
      <c r="B6" s="41" t="s">
        <v>21</v>
      </c>
      <c r="C6" s="42" t="s">
        <v>22</v>
      </c>
      <c r="D6" s="42" t="s">
        <v>23</v>
      </c>
      <c r="E6" s="42"/>
      <c r="F6" s="42"/>
      <c r="G6" s="42"/>
      <c r="H6" s="42"/>
      <c r="I6" s="42"/>
      <c r="J6" s="42"/>
      <c r="L6" s="47"/>
      <c r="P6">
        <v>2</v>
      </c>
      <c r="Q6" s="142"/>
      <c r="R6" s="143" t="s">
        <v>162</v>
      </c>
      <c r="S6" s="143" t="s">
        <v>273</v>
      </c>
      <c r="T6" s="144"/>
      <c r="U6" s="143"/>
      <c r="V6" s="143"/>
    </row>
    <row r="7" spans="2:23" ht="13.5" customHeight="1" x14ac:dyDescent="0.35">
      <c r="B7" s="163" t="s">
        <v>126</v>
      </c>
      <c r="C7" s="116">
        <v>0.67708333333333337</v>
      </c>
      <c r="D7" s="116">
        <v>0.73958333333333337</v>
      </c>
      <c r="E7" s="166" t="s">
        <v>127</v>
      </c>
      <c r="F7" s="167"/>
      <c r="G7" s="167"/>
      <c r="H7" s="167"/>
      <c r="I7" s="167"/>
      <c r="J7" s="168"/>
      <c r="L7" s="24"/>
      <c r="P7">
        <v>3</v>
      </c>
      <c r="Q7" s="142"/>
      <c r="R7" s="143" t="s">
        <v>162</v>
      </c>
      <c r="S7" s="143" t="s">
        <v>274</v>
      </c>
      <c r="T7" s="144"/>
      <c r="U7" s="143"/>
      <c r="V7" s="143"/>
    </row>
    <row r="8" spans="2:23" ht="13.5" customHeight="1" x14ac:dyDescent="0.35">
      <c r="B8" s="164"/>
      <c r="C8" s="116"/>
      <c r="D8" s="116"/>
      <c r="E8" s="169"/>
      <c r="F8" s="170"/>
      <c r="G8" s="170"/>
      <c r="H8" s="170"/>
      <c r="I8" s="170"/>
      <c r="J8" s="171"/>
      <c r="K8" s="24"/>
      <c r="L8" s="24"/>
      <c r="P8">
        <v>4</v>
      </c>
      <c r="Q8" s="146"/>
      <c r="R8" s="147" t="s">
        <v>162</v>
      </c>
      <c r="S8" s="147" t="s">
        <v>275</v>
      </c>
      <c r="T8" s="148"/>
      <c r="U8" s="147"/>
      <c r="V8" s="147"/>
    </row>
    <row r="9" spans="2:23" ht="13.5" customHeight="1" thickBot="1" x14ac:dyDescent="0.4">
      <c r="B9" s="164"/>
      <c r="C9" s="116"/>
      <c r="D9" s="116"/>
      <c r="E9" s="169"/>
      <c r="F9" s="170"/>
      <c r="G9" s="170"/>
      <c r="H9" s="170"/>
      <c r="I9" s="170"/>
      <c r="J9" s="171"/>
      <c r="K9" s="24"/>
      <c r="L9" s="24"/>
      <c r="P9">
        <v>5</v>
      </c>
      <c r="Q9" s="152"/>
      <c r="R9" s="153" t="s">
        <v>162</v>
      </c>
      <c r="S9" s="153" t="s">
        <v>276</v>
      </c>
      <c r="T9" s="154"/>
      <c r="U9" s="153"/>
      <c r="V9" s="153"/>
    </row>
    <row r="10" spans="2:23" ht="13.5" customHeight="1" x14ac:dyDescent="0.35">
      <c r="B10" s="164"/>
      <c r="C10" s="116"/>
      <c r="D10" s="116"/>
      <c r="E10" s="169"/>
      <c r="F10" s="170"/>
      <c r="G10" s="170"/>
      <c r="H10" s="170"/>
      <c r="I10" s="170"/>
      <c r="J10" s="171"/>
      <c r="K10" s="24"/>
      <c r="P10">
        <v>6</v>
      </c>
      <c r="Q10" s="149"/>
      <c r="R10" s="159" t="s">
        <v>259</v>
      </c>
      <c r="S10" s="159" t="s">
        <v>277</v>
      </c>
      <c r="T10" s="151"/>
      <c r="U10" s="150"/>
      <c r="V10" s="150"/>
    </row>
    <row r="11" spans="2:23" ht="13.5" customHeight="1" x14ac:dyDescent="0.35">
      <c r="B11" s="164"/>
      <c r="C11" s="116"/>
      <c r="D11" s="116"/>
      <c r="E11" s="169"/>
      <c r="F11" s="170"/>
      <c r="G11" s="170"/>
      <c r="H11" s="170"/>
      <c r="I11" s="170"/>
      <c r="J11" s="171"/>
      <c r="K11" s="24"/>
      <c r="L11" s="24"/>
      <c r="P11">
        <v>7</v>
      </c>
      <c r="Q11" s="142"/>
      <c r="R11" s="143" t="s">
        <v>259</v>
      </c>
      <c r="S11" s="143" t="s">
        <v>278</v>
      </c>
      <c r="T11" s="144"/>
      <c r="U11" s="143"/>
      <c r="V11" s="143"/>
    </row>
    <row r="12" spans="2:23" ht="13.5" customHeight="1" x14ac:dyDescent="0.35">
      <c r="B12" s="165"/>
      <c r="C12" s="116"/>
      <c r="D12" s="116"/>
      <c r="E12" s="172"/>
      <c r="F12" s="173"/>
      <c r="G12" s="173"/>
      <c r="H12" s="173"/>
      <c r="I12" s="173"/>
      <c r="J12" s="174"/>
      <c r="P12">
        <v>8</v>
      </c>
      <c r="Q12" s="142"/>
      <c r="R12" s="143" t="s">
        <v>259</v>
      </c>
      <c r="S12" s="143" t="s">
        <v>279</v>
      </c>
      <c r="T12" s="144"/>
      <c r="U12" s="143"/>
      <c r="V12" s="143"/>
    </row>
    <row r="13" spans="2:23" ht="13.5" customHeight="1" x14ac:dyDescent="0.35">
      <c r="C13" s="25"/>
      <c r="D13" s="25"/>
      <c r="E13" s="24"/>
      <c r="F13" s="24"/>
      <c r="H13" s="24"/>
      <c r="I13" s="24"/>
      <c r="J13" s="24"/>
      <c r="K13" s="24"/>
      <c r="L13" s="24"/>
      <c r="P13">
        <v>9</v>
      </c>
      <c r="Q13" s="142"/>
      <c r="R13" s="147" t="s">
        <v>259</v>
      </c>
      <c r="S13" s="147" t="s">
        <v>280</v>
      </c>
      <c r="T13" s="144"/>
      <c r="U13" s="143"/>
      <c r="V13" s="143"/>
    </row>
    <row r="14" spans="2:23" ht="13.5" customHeight="1" x14ac:dyDescent="0.35">
      <c r="C14" s="25"/>
      <c r="D14" s="25"/>
      <c r="E14" s="24"/>
      <c r="F14" s="24"/>
      <c r="G14" s="24"/>
      <c r="H14" s="24"/>
      <c r="I14" s="24"/>
      <c r="J14" s="24"/>
      <c r="K14" s="24"/>
      <c r="L14" s="24"/>
      <c r="P14">
        <v>10</v>
      </c>
      <c r="Q14" s="142"/>
      <c r="R14" s="147"/>
      <c r="S14" s="147"/>
      <c r="T14" s="144"/>
      <c r="U14" s="143"/>
      <c r="V14" s="143"/>
    </row>
    <row r="15" spans="2:23" ht="13.5" customHeight="1" x14ac:dyDescent="0.35">
      <c r="D15" s="24"/>
      <c r="E15" s="24"/>
      <c r="F15" s="24"/>
      <c r="G15" s="24"/>
      <c r="H15" s="24"/>
      <c r="I15" s="24"/>
      <c r="J15" s="24"/>
      <c r="K15" s="24"/>
      <c r="L15" s="24"/>
    </row>
    <row r="16" spans="2:23" ht="13.5" customHeight="1" x14ac:dyDescent="0.35">
      <c r="B16" s="63"/>
      <c r="C16" s="25"/>
      <c r="D16" s="24"/>
      <c r="G16" s="24"/>
      <c r="H16" s="24"/>
      <c r="I16" s="24"/>
      <c r="J16" s="24"/>
      <c r="K16" s="24"/>
      <c r="L16" s="24"/>
    </row>
    <row r="17" spans="2:22" ht="13.5" customHeight="1" x14ac:dyDescent="0.35">
      <c r="B17" s="24"/>
      <c r="C17" s="24"/>
      <c r="D17" s="24"/>
      <c r="E17" s="24"/>
      <c r="F17" s="24"/>
      <c r="G17" s="24"/>
      <c r="H17" s="24"/>
      <c r="I17" s="24"/>
      <c r="J17" s="24"/>
      <c r="K17" s="24"/>
      <c r="L17" s="24"/>
    </row>
    <row r="18" spans="2:22" ht="13.5" customHeight="1" x14ac:dyDescent="0.35">
      <c r="B18" s="27"/>
      <c r="C18" s="24"/>
      <c r="D18" s="24"/>
      <c r="E18" s="24"/>
      <c r="F18" s="24"/>
      <c r="G18" s="24"/>
      <c r="H18" s="24"/>
      <c r="I18" s="24"/>
      <c r="Q18" s="105"/>
      <c r="R18" s="15" t="s">
        <v>299</v>
      </c>
      <c r="S18" s="15"/>
      <c r="T18" s="106"/>
    </row>
    <row r="19" spans="2:22" ht="13.5" customHeight="1" x14ac:dyDescent="0.35">
      <c r="B19" s="134" t="s">
        <v>37</v>
      </c>
      <c r="C19" s="131" t="s">
        <v>38</v>
      </c>
      <c r="D19" s="131" t="s">
        <v>23</v>
      </c>
      <c r="E19" s="131" t="s">
        <v>29</v>
      </c>
      <c r="F19" s="131" t="s">
        <v>24</v>
      </c>
      <c r="G19" s="131" t="s">
        <v>25</v>
      </c>
      <c r="H19" s="131" t="s">
        <v>26</v>
      </c>
      <c r="I19" s="131" t="s">
        <v>27</v>
      </c>
      <c r="J19" s="131" t="s">
        <v>28</v>
      </c>
      <c r="K19" s="129"/>
      <c r="L19" s="129"/>
      <c r="P19">
        <v>1</v>
      </c>
      <c r="Q19" s="142"/>
      <c r="R19" s="143" t="s">
        <v>261</v>
      </c>
      <c r="S19" s="143" t="s">
        <v>281</v>
      </c>
      <c r="T19" s="144"/>
      <c r="U19" s="143"/>
      <c r="V19" s="143"/>
    </row>
    <row r="20" spans="2:22" ht="13.5" customHeight="1" x14ac:dyDescent="0.35">
      <c r="B20" s="38">
        <v>1</v>
      </c>
      <c r="C20" s="135">
        <v>0.75</v>
      </c>
      <c r="D20" s="135">
        <v>0.76736111111111116</v>
      </c>
      <c r="E20" s="38" t="s">
        <v>19</v>
      </c>
      <c r="F20" s="38" t="s">
        <v>36</v>
      </c>
      <c r="G20" s="38" t="s">
        <v>39</v>
      </c>
      <c r="H20" s="38"/>
      <c r="I20" s="38"/>
      <c r="J20" s="38"/>
      <c r="K20" s="123"/>
      <c r="L20" s="130"/>
      <c r="P20">
        <v>2</v>
      </c>
      <c r="Q20" s="142"/>
      <c r="R20" s="143" t="s">
        <v>261</v>
      </c>
      <c r="S20" s="143" t="s">
        <v>282</v>
      </c>
      <c r="T20" s="144"/>
      <c r="U20" s="143"/>
      <c r="V20" s="143"/>
    </row>
    <row r="21" spans="2:22" ht="13.5" customHeight="1" x14ac:dyDescent="0.35">
      <c r="B21" s="38">
        <v>2</v>
      </c>
      <c r="C21" s="135">
        <v>0.76736111111111116</v>
      </c>
      <c r="D21" s="135">
        <v>0.78472222222222221</v>
      </c>
      <c r="E21" s="38"/>
      <c r="F21" s="38" t="s">
        <v>19</v>
      </c>
      <c r="G21" s="38" t="s">
        <v>36</v>
      </c>
      <c r="H21" s="38" t="s">
        <v>39</v>
      </c>
      <c r="I21" s="6"/>
      <c r="J21" s="38"/>
      <c r="K21" s="130"/>
      <c r="L21" s="130"/>
      <c r="P21">
        <v>3</v>
      </c>
      <c r="Q21" s="142"/>
      <c r="R21" s="143" t="s">
        <v>261</v>
      </c>
      <c r="S21" s="143" t="s">
        <v>283</v>
      </c>
      <c r="T21" s="144"/>
      <c r="U21" s="143"/>
      <c r="V21" s="143"/>
    </row>
    <row r="22" spans="2:22" ht="13.5" customHeight="1" x14ac:dyDescent="0.35">
      <c r="B22" s="38">
        <v>3</v>
      </c>
      <c r="C22" s="135">
        <v>0.78472222222222221</v>
      </c>
      <c r="D22" s="135">
        <v>0.80208333333333337</v>
      </c>
      <c r="E22" s="38"/>
      <c r="F22" s="38"/>
      <c r="G22" s="38" t="s">
        <v>19</v>
      </c>
      <c r="H22" s="38" t="s">
        <v>36</v>
      </c>
      <c r="I22" s="6" t="s">
        <v>39</v>
      </c>
      <c r="J22" s="6"/>
      <c r="K22" s="130"/>
      <c r="L22" s="130"/>
      <c r="P22">
        <v>4</v>
      </c>
      <c r="Q22" s="142"/>
      <c r="R22" s="143" t="s">
        <v>261</v>
      </c>
      <c r="S22" s="143" t="s">
        <v>284</v>
      </c>
      <c r="T22" s="144"/>
      <c r="U22" s="143"/>
      <c r="V22" s="143"/>
    </row>
    <row r="23" spans="2:22" ht="13.5" customHeight="1" thickBot="1" x14ac:dyDescent="0.4">
      <c r="B23" s="38">
        <v>4</v>
      </c>
      <c r="C23" s="135">
        <v>0.80208333333333337</v>
      </c>
      <c r="D23" s="135">
        <v>0.81944444444444442</v>
      </c>
      <c r="E23" s="38"/>
      <c r="F23" s="38"/>
      <c r="G23" s="38"/>
      <c r="H23" s="38" t="s">
        <v>19</v>
      </c>
      <c r="I23" s="6" t="s">
        <v>36</v>
      </c>
      <c r="J23" s="6" t="s">
        <v>39</v>
      </c>
      <c r="K23" s="123"/>
      <c r="L23" s="123"/>
      <c r="P23">
        <v>5</v>
      </c>
      <c r="Q23" s="156"/>
      <c r="R23" s="157" t="s">
        <v>261</v>
      </c>
      <c r="S23" s="157" t="s">
        <v>285</v>
      </c>
      <c r="T23" s="158"/>
      <c r="U23" s="157"/>
      <c r="V23" s="157"/>
    </row>
    <row r="24" spans="2:22" ht="13.5" customHeight="1" x14ac:dyDescent="0.35">
      <c r="B24" s="38">
        <v>5</v>
      </c>
      <c r="C24" s="135">
        <v>0.81944444444444442</v>
      </c>
      <c r="D24" s="135">
        <v>0.83680555555555558</v>
      </c>
      <c r="E24" s="6" t="s">
        <v>39</v>
      </c>
      <c r="F24" s="38"/>
      <c r="G24" s="38"/>
      <c r="H24" s="38"/>
      <c r="I24" s="38" t="s">
        <v>19</v>
      </c>
      <c r="J24" s="38" t="s">
        <v>36</v>
      </c>
      <c r="K24" s="130"/>
      <c r="L24" s="130"/>
      <c r="P24">
        <v>6</v>
      </c>
      <c r="Q24" s="155"/>
      <c r="R24" s="150" t="s">
        <v>204</v>
      </c>
      <c r="S24" s="150" t="s">
        <v>286</v>
      </c>
      <c r="T24" s="151"/>
      <c r="U24" s="150"/>
      <c r="V24" s="150"/>
    </row>
    <row r="25" spans="2:22" ht="13.5" customHeight="1" x14ac:dyDescent="0.35">
      <c r="B25" s="38">
        <v>6</v>
      </c>
      <c r="C25" s="135">
        <v>0.83680555555555558</v>
      </c>
      <c r="D25" s="135">
        <v>0.85416666666666663</v>
      </c>
      <c r="E25" s="6" t="s">
        <v>36</v>
      </c>
      <c r="F25" s="6" t="s">
        <v>39</v>
      </c>
      <c r="G25" s="38"/>
      <c r="H25" s="38"/>
      <c r="I25" s="6"/>
      <c r="J25" s="38" t="s">
        <v>19</v>
      </c>
      <c r="K25" s="123"/>
      <c r="L25" s="123"/>
      <c r="P25">
        <v>7</v>
      </c>
      <c r="Q25" s="142"/>
      <c r="R25" s="147" t="s">
        <v>204</v>
      </c>
      <c r="S25" s="147" t="s">
        <v>287</v>
      </c>
      <c r="T25" s="148"/>
      <c r="U25" s="147"/>
      <c r="V25" s="147"/>
    </row>
    <row r="26" spans="2:22" ht="13.5" customHeight="1" x14ac:dyDescent="0.35">
      <c r="B26" s="130"/>
      <c r="C26" s="132"/>
      <c r="D26" s="132"/>
      <c r="E26" s="123"/>
      <c r="F26" s="123"/>
      <c r="G26" s="123"/>
      <c r="H26" s="130"/>
      <c r="I26" s="130"/>
      <c r="J26" s="130"/>
      <c r="K26" s="130"/>
      <c r="L26" s="130"/>
      <c r="P26">
        <v>8</v>
      </c>
      <c r="Q26" s="142"/>
      <c r="R26" s="147" t="s">
        <v>204</v>
      </c>
      <c r="S26" s="147" t="s">
        <v>288</v>
      </c>
      <c r="T26" s="148"/>
      <c r="U26" s="147"/>
      <c r="V26" s="147"/>
    </row>
    <row r="27" spans="2:22" ht="13.5" customHeight="1" x14ac:dyDescent="0.35">
      <c r="B27" s="133"/>
      <c r="C27" s="132"/>
      <c r="D27" s="132"/>
      <c r="E27" s="123"/>
      <c r="F27" s="123"/>
      <c r="G27" s="123"/>
      <c r="H27" s="130"/>
      <c r="I27" s="130"/>
      <c r="J27" s="130"/>
      <c r="K27" s="130"/>
      <c r="L27" s="130"/>
      <c r="P27">
        <v>9</v>
      </c>
      <c r="Q27" s="142"/>
      <c r="R27" s="143" t="s">
        <v>204</v>
      </c>
      <c r="S27" s="143" t="s">
        <v>289</v>
      </c>
      <c r="T27" s="144"/>
      <c r="U27" s="143"/>
      <c r="V27" s="143"/>
    </row>
    <row r="28" spans="2:22" ht="13.5" customHeight="1" x14ac:dyDescent="0.35">
      <c r="B28" s="75"/>
      <c r="C28" s="76"/>
      <c r="D28" s="76"/>
      <c r="E28" s="75"/>
      <c r="F28" s="75"/>
      <c r="G28" s="75"/>
      <c r="H28" s="75"/>
      <c r="I28" s="75"/>
      <c r="J28" s="75"/>
      <c r="K28" s="75"/>
      <c r="L28" s="75"/>
      <c r="P28">
        <v>10</v>
      </c>
      <c r="Q28" s="142"/>
      <c r="R28" s="143" t="s">
        <v>204</v>
      </c>
      <c r="S28" s="143" t="s">
        <v>290</v>
      </c>
      <c r="T28" s="144"/>
      <c r="U28" s="143"/>
      <c r="V28" s="143"/>
    </row>
    <row r="29" spans="2:22" ht="13.5" customHeight="1" x14ac:dyDescent="0.35">
      <c r="B29" s="75"/>
      <c r="C29" s="98"/>
      <c r="D29" s="76"/>
      <c r="E29" s="74"/>
      <c r="F29" s="75"/>
      <c r="G29" s="75"/>
      <c r="H29" s="75"/>
      <c r="I29" s="75"/>
      <c r="J29" s="75"/>
      <c r="K29" s="75"/>
      <c r="L29" s="75"/>
      <c r="Q29" s="5"/>
      <c r="T29" s="122"/>
    </row>
    <row r="30" spans="2:22" ht="13.5" customHeight="1" x14ac:dyDescent="0.35">
      <c r="B30" s="75"/>
      <c r="C30" s="76"/>
      <c r="D30" s="76"/>
      <c r="E30" s="74"/>
      <c r="F30" s="74"/>
      <c r="G30" s="75"/>
      <c r="H30" s="75"/>
      <c r="I30" s="75"/>
      <c r="J30" s="75"/>
      <c r="K30" s="75"/>
      <c r="L30" s="74"/>
      <c r="Q30" s="5"/>
      <c r="T30" s="122"/>
    </row>
    <row r="31" spans="2:22" ht="13.5" customHeight="1" x14ac:dyDescent="0.35">
      <c r="B31" s="75"/>
      <c r="C31" s="76"/>
      <c r="D31" s="76"/>
      <c r="E31" s="75"/>
      <c r="F31" s="75"/>
      <c r="G31" s="75"/>
      <c r="H31" s="75"/>
      <c r="I31" s="75"/>
      <c r="J31" s="75"/>
      <c r="K31" s="75"/>
      <c r="L31" s="75"/>
    </row>
    <row r="32" spans="2:22" ht="13.5" customHeight="1" x14ac:dyDescent="0.35">
      <c r="B32" s="75"/>
      <c r="C32" s="76"/>
      <c r="D32" s="76"/>
      <c r="E32" s="75"/>
      <c r="F32" s="74"/>
      <c r="G32" s="74"/>
      <c r="H32" s="74"/>
      <c r="I32" s="74"/>
      <c r="J32" s="75"/>
      <c r="K32" s="75"/>
      <c r="L32" s="75"/>
      <c r="Q32" s="105"/>
      <c r="R32" s="15" t="s">
        <v>301</v>
      </c>
      <c r="S32" s="15"/>
      <c r="T32" s="106"/>
    </row>
    <row r="33" spans="16:23" ht="13.5" customHeight="1" x14ac:dyDescent="0.35">
      <c r="P33">
        <v>1</v>
      </c>
      <c r="Q33" s="142"/>
      <c r="R33" s="143" t="s">
        <v>170</v>
      </c>
      <c r="S33" s="143" t="s">
        <v>291</v>
      </c>
      <c r="T33" s="144"/>
      <c r="U33" s="143"/>
      <c r="V33" s="143"/>
    </row>
    <row r="34" spans="16:23" ht="13.5" customHeight="1" x14ac:dyDescent="0.35">
      <c r="P34">
        <v>2</v>
      </c>
      <c r="Q34" s="142"/>
      <c r="R34" s="143" t="s">
        <v>170</v>
      </c>
      <c r="S34" s="143" t="s">
        <v>292</v>
      </c>
      <c r="T34" s="144"/>
      <c r="U34" s="143"/>
      <c r="V34" s="143"/>
      <c r="W34" s="123"/>
    </row>
    <row r="35" spans="16:23" ht="13.5" customHeight="1" x14ac:dyDescent="0.35">
      <c r="P35">
        <v>3</v>
      </c>
      <c r="Q35" s="142"/>
      <c r="R35" s="143" t="s">
        <v>170</v>
      </c>
      <c r="S35" s="143" t="s">
        <v>293</v>
      </c>
      <c r="T35" s="144"/>
      <c r="U35" s="143"/>
      <c r="V35" s="143"/>
      <c r="W35" s="123"/>
    </row>
    <row r="36" spans="16:23" ht="13.5" customHeight="1" x14ac:dyDescent="0.35">
      <c r="P36">
        <v>4</v>
      </c>
      <c r="Q36" s="142"/>
      <c r="R36" s="143"/>
      <c r="S36" s="143"/>
      <c r="T36" s="144"/>
      <c r="U36" s="143"/>
      <c r="V36" s="143"/>
      <c r="W36" s="123"/>
    </row>
    <row r="37" spans="16:23" ht="13.5" customHeight="1" thickBot="1" x14ac:dyDescent="0.4">
      <c r="P37">
        <v>5</v>
      </c>
      <c r="Q37" s="156"/>
      <c r="R37" s="157"/>
      <c r="S37" s="157"/>
      <c r="T37" s="158"/>
      <c r="U37" s="157"/>
      <c r="V37" s="157"/>
      <c r="W37" s="123"/>
    </row>
    <row r="38" spans="16:23" ht="13.5" customHeight="1" x14ac:dyDescent="0.35">
      <c r="P38">
        <v>6</v>
      </c>
      <c r="Q38" s="155"/>
      <c r="R38" s="150" t="s">
        <v>260</v>
      </c>
      <c r="S38" s="150" t="s">
        <v>294</v>
      </c>
      <c r="T38" s="151"/>
      <c r="U38" s="150"/>
      <c r="V38" s="150"/>
      <c r="W38" s="123"/>
    </row>
    <row r="39" spans="16:23" ht="13.5" customHeight="1" x14ac:dyDescent="0.35">
      <c r="P39">
        <v>7</v>
      </c>
      <c r="Q39" s="142"/>
      <c r="R39" s="147" t="s">
        <v>260</v>
      </c>
      <c r="S39" s="147" t="s">
        <v>295</v>
      </c>
      <c r="T39" s="148"/>
      <c r="U39" s="147"/>
      <c r="V39" s="147"/>
      <c r="W39" s="123"/>
    </row>
    <row r="40" spans="16:23" ht="13.5" customHeight="1" x14ac:dyDescent="0.35">
      <c r="P40">
        <v>8</v>
      </c>
      <c r="Q40" s="142"/>
      <c r="R40" s="147" t="s">
        <v>260</v>
      </c>
      <c r="S40" s="147" t="s">
        <v>296</v>
      </c>
      <c r="T40" s="148"/>
      <c r="U40" s="147"/>
      <c r="V40" s="147"/>
      <c r="W40" s="123"/>
    </row>
    <row r="41" spans="16:23" ht="13.5" customHeight="1" x14ac:dyDescent="0.35">
      <c r="P41">
        <v>9</v>
      </c>
      <c r="Q41" s="142"/>
      <c r="R41" s="143" t="s">
        <v>260</v>
      </c>
      <c r="S41" s="143" t="s">
        <v>297</v>
      </c>
      <c r="T41" s="144"/>
      <c r="U41" s="143"/>
      <c r="V41" s="143"/>
      <c r="W41" s="123"/>
    </row>
    <row r="42" spans="16:23" ht="13.5" customHeight="1" x14ac:dyDescent="0.35">
      <c r="P42">
        <v>10</v>
      </c>
      <c r="Q42" s="142"/>
      <c r="R42" s="143" t="s">
        <v>260</v>
      </c>
      <c r="S42" s="143" t="s">
        <v>298</v>
      </c>
      <c r="T42" s="144"/>
      <c r="U42" s="143"/>
      <c r="V42" s="143"/>
      <c r="W42" s="123"/>
    </row>
    <row r="43" spans="16:23" ht="13.5" customHeight="1" x14ac:dyDescent="0.35">
      <c r="P43" s="123"/>
      <c r="Q43" s="127"/>
      <c r="R43" s="123"/>
      <c r="S43" s="123"/>
      <c r="T43" s="128"/>
      <c r="U43" s="123"/>
      <c r="V43" s="123"/>
      <c r="W43" s="123"/>
    </row>
    <row r="44" spans="16:23" ht="13.5" customHeight="1" x14ac:dyDescent="0.35">
      <c r="P44" s="123"/>
      <c r="Q44" s="127"/>
      <c r="R44" s="123"/>
      <c r="S44" s="123"/>
      <c r="T44" s="128"/>
      <c r="U44" s="123"/>
      <c r="V44" s="123"/>
      <c r="W44" s="123"/>
    </row>
    <row r="45" spans="16:23" ht="13.5" customHeight="1" x14ac:dyDescent="0.35">
      <c r="P45" s="123"/>
      <c r="Q45" s="127"/>
      <c r="R45" s="123"/>
      <c r="S45" s="123"/>
      <c r="T45" s="128"/>
      <c r="U45" s="123"/>
      <c r="V45" s="123"/>
      <c r="W45" s="123"/>
    </row>
    <row r="46" spans="16:23" ht="13.5" customHeight="1" x14ac:dyDescent="0.35">
      <c r="P46" s="123"/>
      <c r="Q46" s="124"/>
      <c r="R46" s="125"/>
      <c r="S46" s="125"/>
      <c r="T46" s="126"/>
      <c r="U46" s="123"/>
      <c r="V46" s="123"/>
      <c r="W46" s="123"/>
    </row>
    <row r="47" spans="16:23" ht="13.5" customHeight="1" x14ac:dyDescent="0.35">
      <c r="P47" s="123"/>
      <c r="Q47" s="127"/>
      <c r="R47" s="123"/>
      <c r="S47" s="123"/>
      <c r="T47" s="128"/>
      <c r="U47" s="123"/>
      <c r="V47" s="123"/>
      <c r="W47" s="123"/>
    </row>
    <row r="48" spans="16:23" ht="13.5" customHeight="1" x14ac:dyDescent="0.35">
      <c r="P48" s="123"/>
      <c r="Q48" s="127"/>
      <c r="R48" s="123"/>
      <c r="S48" s="123"/>
      <c r="T48" s="128"/>
      <c r="U48" s="123"/>
      <c r="V48" s="123"/>
      <c r="W48" s="123"/>
    </row>
    <row r="49" spans="16:23" ht="13.5" customHeight="1" x14ac:dyDescent="0.35">
      <c r="P49" s="123"/>
      <c r="Q49" s="127"/>
      <c r="R49" s="123"/>
      <c r="S49" s="123"/>
      <c r="T49" s="128"/>
      <c r="U49" s="123"/>
      <c r="V49" s="123"/>
      <c r="W49" s="123"/>
    </row>
    <row r="50" spans="16:23" ht="13.5" customHeight="1" x14ac:dyDescent="0.35">
      <c r="P50" s="123"/>
      <c r="Q50" s="127"/>
      <c r="R50" s="123"/>
      <c r="S50" s="123"/>
      <c r="T50" s="128"/>
      <c r="U50" s="123"/>
      <c r="V50" s="123"/>
      <c r="W50" s="123"/>
    </row>
    <row r="51" spans="16:23" ht="13.5" customHeight="1" x14ac:dyDescent="0.35">
      <c r="P51" s="123"/>
      <c r="Q51" s="127"/>
      <c r="R51" s="123"/>
      <c r="S51" s="123"/>
      <c r="T51" s="128"/>
      <c r="U51" s="123"/>
      <c r="V51" s="123"/>
      <c r="W51" s="123"/>
    </row>
    <row r="52" spans="16:23" ht="13.5" customHeight="1" x14ac:dyDescent="0.35">
      <c r="P52" s="123"/>
      <c r="Q52" s="127"/>
      <c r="R52" s="123"/>
      <c r="S52" s="123"/>
      <c r="T52" s="128"/>
      <c r="U52" s="123"/>
      <c r="V52" s="123"/>
      <c r="W52" s="123"/>
    </row>
    <row r="53" spans="16:23" ht="13.5" customHeight="1" x14ac:dyDescent="0.35">
      <c r="P53" s="123"/>
      <c r="Q53" s="127"/>
      <c r="R53" s="123"/>
      <c r="S53" s="123"/>
      <c r="T53" s="128"/>
      <c r="U53" s="123"/>
      <c r="V53" s="123"/>
      <c r="W53" s="123"/>
    </row>
    <row r="54" spans="16:23" ht="13.5" customHeight="1" x14ac:dyDescent="0.35">
      <c r="P54" s="123"/>
      <c r="Q54" s="127"/>
      <c r="R54" s="123"/>
      <c r="S54" s="123"/>
      <c r="T54" s="128"/>
      <c r="U54" s="123"/>
      <c r="V54" s="123"/>
      <c r="W54" s="123"/>
    </row>
    <row r="55" spans="16:23" ht="13.5" customHeight="1" x14ac:dyDescent="0.35">
      <c r="P55" s="123"/>
      <c r="Q55" s="127"/>
      <c r="R55" s="123"/>
      <c r="S55" s="123"/>
      <c r="T55" s="128"/>
      <c r="U55" s="123"/>
      <c r="V55" s="123"/>
      <c r="W55" s="123"/>
    </row>
    <row r="56" spans="16:23" ht="13.5" customHeight="1" x14ac:dyDescent="0.35">
      <c r="P56" s="123"/>
      <c r="Q56" s="127"/>
      <c r="R56" s="123"/>
      <c r="S56" s="123"/>
      <c r="T56" s="128"/>
      <c r="U56" s="123"/>
      <c r="V56" s="123"/>
      <c r="W56" s="123"/>
    </row>
    <row r="57" spans="16:23" ht="13.5" customHeight="1" x14ac:dyDescent="0.35">
      <c r="P57" s="123"/>
      <c r="Q57" s="127"/>
      <c r="R57" s="123"/>
      <c r="S57" s="123"/>
      <c r="T57" s="128"/>
      <c r="U57" s="123"/>
      <c r="V57" s="123"/>
      <c r="W57" s="123"/>
    </row>
    <row r="58" spans="16:23" ht="13.5" customHeight="1" x14ac:dyDescent="0.35">
      <c r="P58" s="123"/>
      <c r="Q58" s="127"/>
      <c r="R58" s="123"/>
      <c r="S58" s="123"/>
      <c r="T58" s="128"/>
      <c r="U58" s="123"/>
      <c r="V58" s="123"/>
      <c r="W58" s="123"/>
    </row>
    <row r="59" spans="16:23" ht="13.5" customHeight="1" x14ac:dyDescent="0.35">
      <c r="P59" s="123"/>
      <c r="Q59" s="127"/>
      <c r="R59" s="123"/>
      <c r="S59" s="123"/>
      <c r="T59" s="128"/>
      <c r="U59" s="123"/>
      <c r="V59" s="123"/>
      <c r="W59" s="123"/>
    </row>
    <row r="60" spans="16:23" ht="13.5" customHeight="1" x14ac:dyDescent="0.35">
      <c r="P60" s="123"/>
      <c r="Q60" s="124"/>
      <c r="R60" s="125"/>
      <c r="S60" s="125"/>
      <c r="T60" s="126"/>
      <c r="U60" s="123"/>
      <c r="V60" s="123"/>
      <c r="W60" s="123"/>
    </row>
    <row r="61" spans="16:23" ht="13.5" customHeight="1" x14ac:dyDescent="0.35">
      <c r="P61" s="123"/>
      <c r="Q61" s="127"/>
      <c r="R61" s="123"/>
      <c r="S61" s="123"/>
      <c r="T61" s="128"/>
      <c r="U61" s="123"/>
      <c r="V61" s="123"/>
      <c r="W61" s="123"/>
    </row>
    <row r="62" spans="16:23" ht="13.5" customHeight="1" x14ac:dyDescent="0.35">
      <c r="P62" s="123"/>
      <c r="Q62" s="127"/>
      <c r="R62" s="123"/>
      <c r="S62" s="123"/>
      <c r="T62" s="128"/>
      <c r="U62" s="123"/>
      <c r="V62" s="123"/>
    </row>
    <row r="63" spans="16:23" ht="13.5" customHeight="1" x14ac:dyDescent="0.35">
      <c r="P63" s="123"/>
      <c r="Q63" s="127"/>
      <c r="R63" s="123"/>
      <c r="S63" s="123"/>
      <c r="T63" s="128"/>
      <c r="U63" s="123"/>
      <c r="V63" s="123"/>
    </row>
    <row r="64" spans="16:23" ht="13.5" customHeight="1" x14ac:dyDescent="0.35">
      <c r="P64" s="123"/>
      <c r="Q64" s="127"/>
      <c r="R64" s="123"/>
      <c r="S64" s="123"/>
      <c r="T64" s="128"/>
      <c r="U64" s="123"/>
      <c r="V64" s="123"/>
    </row>
    <row r="65" spans="16:22" ht="13.5" customHeight="1" x14ac:dyDescent="0.35">
      <c r="P65" s="123"/>
      <c r="Q65" s="127"/>
      <c r="R65" s="123"/>
      <c r="S65" s="123"/>
      <c r="T65" s="128"/>
      <c r="U65" s="123"/>
      <c r="V65" s="123"/>
    </row>
    <row r="66" spans="16:22" ht="13.5" customHeight="1" x14ac:dyDescent="0.35">
      <c r="P66" s="123"/>
      <c r="Q66" s="127"/>
      <c r="R66" s="123"/>
      <c r="S66" s="123"/>
      <c r="T66" s="128"/>
      <c r="U66" s="123"/>
      <c r="V66" s="123"/>
    </row>
    <row r="67" spans="16:22" ht="13.5" customHeight="1" x14ac:dyDescent="0.35">
      <c r="P67" s="123"/>
      <c r="Q67" s="127"/>
      <c r="R67" s="123"/>
      <c r="S67" s="123"/>
      <c r="T67" s="128"/>
      <c r="U67" s="123"/>
      <c r="V67" s="123"/>
    </row>
    <row r="68" spans="16:22" ht="19" customHeight="1" x14ac:dyDescent="0.35">
      <c r="P68" s="123"/>
      <c r="Q68" s="127"/>
      <c r="R68" s="123"/>
      <c r="S68" s="123"/>
      <c r="T68" s="128"/>
      <c r="U68" s="123"/>
      <c r="V68" s="123"/>
    </row>
    <row r="69" spans="16:22" ht="21" customHeight="1" x14ac:dyDescent="0.35">
      <c r="P69" s="123"/>
      <c r="Q69" s="127"/>
      <c r="R69" s="123"/>
      <c r="S69" s="123"/>
      <c r="T69" s="128"/>
      <c r="U69" s="123"/>
      <c r="V69" s="123"/>
    </row>
    <row r="70" spans="16:22" ht="21" customHeight="1" x14ac:dyDescent="0.35">
      <c r="P70" s="123"/>
      <c r="Q70" s="127"/>
      <c r="R70" s="123"/>
      <c r="S70" s="123"/>
      <c r="T70" s="128"/>
      <c r="U70" s="123"/>
      <c r="V70" s="123"/>
    </row>
  </sheetData>
  <mergeCells count="2">
    <mergeCell ref="B7:B12"/>
    <mergeCell ref="E7:J12"/>
  </mergeCells>
  <pageMargins left="0.7" right="0.7" top="0.75" bottom="0.75" header="0.3" footer="0.3"/>
  <pageSetup paperSize="9" scale="42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7C19E1-326C-400A-A8EE-F04597BE5688}">
  <dimension ref="A1:CT216"/>
  <sheetViews>
    <sheetView showGridLines="0" zoomScale="70" zoomScaleNormal="70" workbookViewId="0">
      <pane ySplit="1" topLeftCell="A80" activePane="bottomLeft" state="frozen"/>
      <selection pane="bottomLeft" activeCell="AQ80" sqref="AQ80:AR85"/>
    </sheetView>
  </sheetViews>
  <sheetFormatPr defaultRowHeight="14.5" outlineLevelCol="1" x14ac:dyDescent="0.35"/>
  <cols>
    <col min="1" max="1" width="17.7265625" customWidth="1" outlineLevel="1"/>
    <col min="2" max="3" width="8.7265625" outlineLevel="1"/>
    <col min="4" max="4" width="15.54296875" customWidth="1" outlineLevel="1"/>
    <col min="5" max="5" width="16.453125" customWidth="1" outlineLevel="1"/>
    <col min="6" max="7" width="20.453125" customWidth="1" outlineLevel="1"/>
    <col min="8" max="8" width="16.453125" customWidth="1" outlineLevel="1"/>
    <col min="9" max="10" width="17.54296875" customWidth="1" outlineLevel="1"/>
    <col min="11" max="11" width="17.7265625" customWidth="1" outlineLevel="1"/>
    <col min="12" max="13" width="9.1796875" outlineLevel="1"/>
    <col min="14" max="14" width="15.54296875" customWidth="1" outlineLevel="1"/>
    <col min="15" max="15" width="16.453125" customWidth="1" outlineLevel="1"/>
    <col min="16" max="17" width="20.453125" customWidth="1" outlineLevel="1"/>
    <col min="18" max="18" width="16.453125" customWidth="1" outlineLevel="1"/>
    <col min="19" max="19" width="17.54296875" customWidth="1" outlineLevel="1"/>
    <col min="20" max="21" width="8.81640625" customWidth="1"/>
    <col min="22" max="22" width="17.7265625" customWidth="1" outlineLevel="1"/>
    <col min="23" max="24" width="9.1796875" customWidth="1" outlineLevel="1"/>
    <col min="25" max="25" width="15.54296875" customWidth="1" outlineLevel="1"/>
    <col min="26" max="26" width="16.453125" customWidth="1" outlineLevel="1"/>
    <col min="27" max="28" width="20.453125" customWidth="1" outlineLevel="1"/>
    <col min="29" max="29" width="16.453125" customWidth="1" outlineLevel="1"/>
    <col min="30" max="30" width="17.54296875" customWidth="1" outlineLevel="1"/>
    <col min="31" max="31" width="8.81640625" customWidth="1"/>
    <col min="32" max="32" width="17.7265625" customWidth="1" outlineLevel="1"/>
    <col min="33" max="34" width="9.1796875" customWidth="1" outlineLevel="1"/>
    <col min="35" max="35" width="15.54296875" customWidth="1" outlineLevel="1"/>
    <col min="36" max="36" width="16.453125" customWidth="1" outlineLevel="1"/>
    <col min="37" max="38" width="20.453125" customWidth="1" outlineLevel="1"/>
    <col min="39" max="39" width="16.453125" customWidth="1" outlineLevel="1"/>
    <col min="40" max="40" width="17.54296875" customWidth="1" outlineLevel="1"/>
    <col min="41" max="41" width="8.81640625" customWidth="1"/>
    <col min="42" max="42" width="17.7265625" customWidth="1" outlineLevel="1"/>
    <col min="43" max="44" width="9.1796875" customWidth="1" outlineLevel="1"/>
    <col min="45" max="45" width="15.54296875" customWidth="1" outlineLevel="1"/>
    <col min="46" max="46" width="16.453125" customWidth="1" outlineLevel="1"/>
    <col min="47" max="48" width="20.453125" customWidth="1" outlineLevel="1"/>
    <col min="49" max="49" width="16.453125" customWidth="1" outlineLevel="1"/>
    <col min="50" max="50" width="17.54296875" customWidth="1" outlineLevel="1"/>
    <col min="51" max="51" width="8.54296875" customWidth="1"/>
    <col min="52" max="52" width="17.7265625" customWidth="1" outlineLevel="1"/>
    <col min="53" max="54" width="9.1796875" customWidth="1" outlineLevel="1"/>
    <col min="55" max="55" width="15.54296875" customWidth="1" outlineLevel="1"/>
    <col min="56" max="56" width="16.453125" customWidth="1" outlineLevel="1"/>
    <col min="57" max="58" width="20.453125" customWidth="1" outlineLevel="1"/>
    <col min="59" max="59" width="16.453125" customWidth="1" outlineLevel="1"/>
    <col min="60" max="60" width="17.54296875" customWidth="1" outlineLevel="1"/>
    <col min="61" max="61" width="8.54296875" customWidth="1"/>
    <col min="62" max="62" width="17.7265625" customWidth="1" outlineLevel="1"/>
    <col min="63" max="64" width="9.1796875" customWidth="1" outlineLevel="1"/>
    <col min="65" max="65" width="15.54296875" customWidth="1" outlineLevel="1"/>
    <col min="66" max="66" width="16.453125" customWidth="1" outlineLevel="1"/>
    <col min="67" max="68" width="20.453125" customWidth="1" outlineLevel="1"/>
    <col min="69" max="69" width="16.453125" customWidth="1" outlineLevel="1"/>
    <col min="70" max="70" width="17.54296875" customWidth="1" outlineLevel="1"/>
    <col min="71" max="71" width="17.54296875" customWidth="1"/>
    <col min="72" max="72" width="17.7265625" customWidth="1" outlineLevel="1"/>
    <col min="73" max="74" width="9.1796875" customWidth="1" outlineLevel="1"/>
    <col min="75" max="75" width="15.54296875" customWidth="1" outlineLevel="1"/>
    <col min="76" max="76" width="16.453125" customWidth="1" outlineLevel="1"/>
    <col min="77" max="78" width="20.453125" customWidth="1" outlineLevel="1"/>
    <col min="79" max="79" width="16.453125" customWidth="1" outlineLevel="1"/>
    <col min="80" max="80" width="17.54296875" customWidth="1" outlineLevel="1"/>
    <col min="81" max="81" width="17.54296875" customWidth="1"/>
    <col min="82" max="82" width="10.1796875" customWidth="1"/>
    <col min="83" max="90" width="6.1796875" customWidth="1"/>
    <col min="93" max="93" width="14.453125" customWidth="1"/>
    <col min="98" max="98" width="19" customWidth="1"/>
  </cols>
  <sheetData>
    <row r="1" spans="1:93" ht="18.5" x14ac:dyDescent="0.45">
      <c r="A1" s="186" t="s">
        <v>46</v>
      </c>
      <c r="B1" s="186"/>
      <c r="C1" s="186"/>
      <c r="D1" s="186"/>
      <c r="E1" s="186"/>
      <c r="F1" s="186"/>
      <c r="G1" s="186"/>
      <c r="H1" s="186"/>
      <c r="I1" s="186"/>
      <c r="J1" s="97"/>
      <c r="K1" s="186" t="s">
        <v>47</v>
      </c>
      <c r="L1" s="186"/>
      <c r="M1" s="186"/>
      <c r="N1" s="186"/>
      <c r="O1" s="186"/>
      <c r="P1" s="186"/>
      <c r="Q1" s="186"/>
      <c r="R1" s="186"/>
      <c r="S1" s="186"/>
      <c r="V1" s="186" t="s">
        <v>48</v>
      </c>
      <c r="W1" s="186"/>
      <c r="X1" s="186"/>
      <c r="Y1" s="186"/>
      <c r="Z1" s="186"/>
      <c r="AA1" s="186"/>
      <c r="AB1" s="186"/>
      <c r="AC1" s="186"/>
      <c r="AD1" s="186"/>
      <c r="AF1" s="186" t="s">
        <v>49</v>
      </c>
      <c r="AG1" s="186"/>
      <c r="AH1" s="186"/>
      <c r="AI1" s="186"/>
      <c r="AJ1" s="186"/>
      <c r="AK1" s="186"/>
      <c r="AL1" s="186"/>
      <c r="AM1" s="186"/>
      <c r="AN1" s="186"/>
      <c r="AP1" s="186" t="s">
        <v>18</v>
      </c>
      <c r="AQ1" s="186"/>
      <c r="AR1" s="186"/>
      <c r="AS1" s="186"/>
      <c r="AT1" s="186"/>
      <c r="AU1" s="186"/>
      <c r="AV1" s="186"/>
      <c r="AW1" s="186"/>
      <c r="AX1" s="186"/>
      <c r="AY1" s="50"/>
      <c r="AZ1" s="186" t="s">
        <v>50</v>
      </c>
      <c r="BA1" s="186"/>
      <c r="BB1" s="186"/>
      <c r="BC1" s="186"/>
      <c r="BD1" s="186"/>
      <c r="BE1" s="186"/>
      <c r="BF1" s="186"/>
      <c r="BG1" s="186"/>
      <c r="BH1" s="186"/>
      <c r="BI1" s="50"/>
      <c r="BJ1" s="186" t="s">
        <v>51</v>
      </c>
      <c r="BK1" s="186"/>
      <c r="BL1" s="186"/>
      <c r="BM1" s="186"/>
      <c r="BN1" s="186"/>
      <c r="BO1" s="186"/>
      <c r="BP1" s="186"/>
      <c r="BQ1" s="186"/>
      <c r="BR1" s="186"/>
      <c r="BT1" s="186" t="s">
        <v>40</v>
      </c>
      <c r="BU1" s="186"/>
      <c r="BV1" s="186"/>
      <c r="BW1" s="186"/>
      <c r="BX1" s="186"/>
      <c r="BY1" s="186"/>
      <c r="BZ1" s="186"/>
      <c r="CA1" s="186"/>
      <c r="CB1" s="186"/>
    </row>
    <row r="2" spans="1:93" ht="27" customHeight="1" x14ac:dyDescent="0.35">
      <c r="A2" s="24"/>
      <c r="B2" s="27" t="s">
        <v>52</v>
      </c>
      <c r="C2" s="24"/>
      <c r="D2" s="24"/>
      <c r="E2" s="24"/>
      <c r="F2" s="24"/>
      <c r="K2" s="24"/>
      <c r="L2" s="27" t="s">
        <v>52</v>
      </c>
      <c r="M2" s="24"/>
      <c r="N2" s="24"/>
      <c r="O2" s="24"/>
      <c r="P2" s="24"/>
      <c r="V2" s="24"/>
      <c r="W2" s="27" t="s">
        <v>52</v>
      </c>
      <c r="X2" s="24"/>
      <c r="Y2" s="24"/>
      <c r="Z2" s="24"/>
      <c r="AA2" s="24"/>
      <c r="AF2" s="24"/>
      <c r="AG2" s="27" t="s">
        <v>52</v>
      </c>
      <c r="AH2" s="24"/>
      <c r="AI2" s="24"/>
      <c r="AJ2" s="24"/>
      <c r="AK2" s="24"/>
      <c r="AP2" s="24"/>
      <c r="AQ2" s="27" t="s">
        <v>52</v>
      </c>
      <c r="AR2" s="24"/>
      <c r="AS2" s="24"/>
      <c r="AT2" s="24"/>
      <c r="AU2" s="24"/>
      <c r="AZ2" s="24"/>
      <c r="BA2" s="27" t="s">
        <v>52</v>
      </c>
      <c r="BB2" s="24"/>
      <c r="BC2" s="24"/>
      <c r="BD2" s="24"/>
      <c r="BE2" s="24"/>
      <c r="BJ2" s="24"/>
      <c r="BK2" s="27" t="s">
        <v>52</v>
      </c>
      <c r="BL2" s="24"/>
      <c r="BM2" s="24"/>
      <c r="BN2" s="24"/>
      <c r="BO2" s="24"/>
      <c r="BT2" s="24"/>
      <c r="BU2" s="27" t="s">
        <v>52</v>
      </c>
      <c r="BV2" s="24"/>
      <c r="BW2" s="24"/>
      <c r="BX2" s="24"/>
      <c r="BY2" s="24"/>
    </row>
    <row r="3" spans="1:93" x14ac:dyDescent="0.35">
      <c r="A3" s="31" t="s">
        <v>21</v>
      </c>
      <c r="B3" s="32" t="s">
        <v>22</v>
      </c>
      <c r="C3" s="32" t="s">
        <v>23</v>
      </c>
      <c r="D3" s="32" t="s">
        <v>24</v>
      </c>
      <c r="E3" s="32" t="s">
        <v>25</v>
      </c>
      <c r="F3" s="32" t="s">
        <v>26</v>
      </c>
      <c r="G3" s="32" t="s">
        <v>27</v>
      </c>
      <c r="H3" s="32" t="s">
        <v>28</v>
      </c>
      <c r="I3" s="32" t="s">
        <v>29</v>
      </c>
      <c r="J3" s="32"/>
      <c r="K3" s="31" t="s">
        <v>21</v>
      </c>
      <c r="L3" s="32" t="s">
        <v>22</v>
      </c>
      <c r="M3" s="32" t="s">
        <v>23</v>
      </c>
      <c r="N3" s="32" t="s">
        <v>24</v>
      </c>
      <c r="O3" s="32" t="s">
        <v>25</v>
      </c>
      <c r="P3" s="32" t="s">
        <v>26</v>
      </c>
      <c r="Q3" s="32" t="s">
        <v>27</v>
      </c>
      <c r="R3" s="32" t="s">
        <v>28</v>
      </c>
      <c r="S3" s="32" t="s">
        <v>29</v>
      </c>
      <c r="V3" s="31" t="s">
        <v>21</v>
      </c>
      <c r="W3" s="32" t="s">
        <v>22</v>
      </c>
      <c r="X3" s="32" t="s">
        <v>23</v>
      </c>
      <c r="Y3" s="32" t="s">
        <v>24</v>
      </c>
      <c r="Z3" s="32" t="s">
        <v>25</v>
      </c>
      <c r="AA3" s="32" t="s">
        <v>26</v>
      </c>
      <c r="AB3" s="32" t="s">
        <v>27</v>
      </c>
      <c r="AC3" s="32" t="s">
        <v>28</v>
      </c>
      <c r="AD3" s="32" t="s">
        <v>29</v>
      </c>
      <c r="AF3" s="31" t="s">
        <v>21</v>
      </c>
      <c r="AG3" s="32" t="s">
        <v>22</v>
      </c>
      <c r="AH3" s="32" t="s">
        <v>23</v>
      </c>
      <c r="AI3" s="32" t="s">
        <v>24</v>
      </c>
      <c r="AJ3" s="32" t="s">
        <v>25</v>
      </c>
      <c r="AK3" s="32" t="s">
        <v>26</v>
      </c>
      <c r="AL3" s="32" t="s">
        <v>27</v>
      </c>
      <c r="AM3" s="32" t="s">
        <v>28</v>
      </c>
      <c r="AN3" s="32" t="s">
        <v>29</v>
      </c>
      <c r="AP3" s="31" t="s">
        <v>21</v>
      </c>
      <c r="AQ3" s="32" t="s">
        <v>22</v>
      </c>
      <c r="AR3" s="32" t="s">
        <v>23</v>
      </c>
      <c r="AS3" s="32" t="s">
        <v>24</v>
      </c>
      <c r="AT3" s="32" t="s">
        <v>25</v>
      </c>
      <c r="AU3" s="32" t="s">
        <v>26</v>
      </c>
      <c r="AV3" s="32" t="s">
        <v>27</v>
      </c>
      <c r="AW3" s="32" t="s">
        <v>28</v>
      </c>
      <c r="AX3" s="32" t="s">
        <v>29</v>
      </c>
      <c r="AY3" s="27"/>
      <c r="AZ3" s="31" t="s">
        <v>21</v>
      </c>
      <c r="BA3" s="32" t="s">
        <v>22</v>
      </c>
      <c r="BB3" s="32" t="s">
        <v>23</v>
      </c>
      <c r="BC3" s="32" t="s">
        <v>24</v>
      </c>
      <c r="BD3" s="32" t="s">
        <v>25</v>
      </c>
      <c r="BE3" s="32" t="s">
        <v>26</v>
      </c>
      <c r="BF3" s="32" t="s">
        <v>27</v>
      </c>
      <c r="BG3" s="32" t="s">
        <v>28</v>
      </c>
      <c r="BH3" s="32" t="s">
        <v>29</v>
      </c>
      <c r="BI3" s="27"/>
      <c r="BJ3" s="31" t="s">
        <v>21</v>
      </c>
      <c r="BK3" s="32" t="s">
        <v>22</v>
      </c>
      <c r="BL3" s="32" t="s">
        <v>23</v>
      </c>
      <c r="BM3" s="32" t="s">
        <v>24</v>
      </c>
      <c r="BN3" s="32" t="s">
        <v>25</v>
      </c>
      <c r="BO3" s="32" t="s">
        <v>26</v>
      </c>
      <c r="BP3" s="32" t="s">
        <v>27</v>
      </c>
      <c r="BQ3" s="32" t="s">
        <v>28</v>
      </c>
      <c r="BR3" s="32" t="s">
        <v>29</v>
      </c>
      <c r="BS3" s="24"/>
      <c r="BT3" s="31" t="s">
        <v>21</v>
      </c>
      <c r="BU3" s="32" t="s">
        <v>22</v>
      </c>
      <c r="BV3" s="32" t="s">
        <v>23</v>
      </c>
      <c r="BW3" s="32" t="s">
        <v>24</v>
      </c>
      <c r="BX3" s="32" t="s">
        <v>25</v>
      </c>
      <c r="BY3" s="32" t="s">
        <v>26</v>
      </c>
      <c r="BZ3" s="32" t="s">
        <v>27</v>
      </c>
      <c r="CA3" s="32" t="s">
        <v>28</v>
      </c>
      <c r="CB3" s="32" t="s">
        <v>29</v>
      </c>
      <c r="CC3" s="24"/>
      <c r="CD3" s="32" t="s">
        <v>53</v>
      </c>
      <c r="CE3" s="1"/>
      <c r="CO3" t="s">
        <v>54</v>
      </c>
    </row>
    <row r="4" spans="1:93" x14ac:dyDescent="0.35">
      <c r="A4" s="193" t="s">
        <v>55</v>
      </c>
      <c r="B4" s="34">
        <v>0.33333333333333331</v>
      </c>
      <c r="C4" s="34">
        <f>B4+0.006944</f>
        <v>0.34027733333333332</v>
      </c>
      <c r="D4" s="33" t="s">
        <v>19</v>
      </c>
      <c r="E4" s="33" t="s">
        <v>31</v>
      </c>
      <c r="F4" s="33" t="s">
        <v>32</v>
      </c>
      <c r="G4" s="33" t="s">
        <v>33</v>
      </c>
      <c r="H4" s="33" t="s">
        <v>34</v>
      </c>
      <c r="I4" s="48" t="s">
        <v>35</v>
      </c>
      <c r="J4" s="100"/>
      <c r="K4" s="193" t="s">
        <v>55</v>
      </c>
      <c r="L4" s="34">
        <v>0.33333333333333331</v>
      </c>
      <c r="M4" s="34">
        <f>L4+0.006944</f>
        <v>0.34027733333333332</v>
      </c>
      <c r="N4" s="33" t="s">
        <v>19</v>
      </c>
      <c r="O4" s="33" t="s">
        <v>31</v>
      </c>
      <c r="P4" s="33" t="s">
        <v>32</v>
      </c>
      <c r="Q4" s="33" t="s">
        <v>33</v>
      </c>
      <c r="R4" s="33" t="s">
        <v>34</v>
      </c>
      <c r="S4" s="48" t="s">
        <v>35</v>
      </c>
      <c r="V4" s="193" t="s">
        <v>55</v>
      </c>
      <c r="W4" s="34">
        <v>0.33333333333333331</v>
      </c>
      <c r="X4" s="34">
        <f>W4+0.006944</f>
        <v>0.34027733333333332</v>
      </c>
      <c r="Y4" s="33" t="s">
        <v>19</v>
      </c>
      <c r="Z4" s="33" t="s">
        <v>31</v>
      </c>
      <c r="AA4" s="33" t="s">
        <v>32</v>
      </c>
      <c r="AB4" s="33" t="s">
        <v>33</v>
      </c>
      <c r="AC4" s="33" t="s">
        <v>34</v>
      </c>
      <c r="AD4" s="48" t="s">
        <v>35</v>
      </c>
      <c r="AF4" s="193" t="s">
        <v>55</v>
      </c>
      <c r="AG4" s="34">
        <v>0.33333333333333331</v>
      </c>
      <c r="AH4" s="34">
        <f>AG4+0.006944</f>
        <v>0.34027733333333332</v>
      </c>
      <c r="AI4" s="33" t="s">
        <v>19</v>
      </c>
      <c r="AJ4" s="33" t="s">
        <v>31</v>
      </c>
      <c r="AK4" s="33" t="s">
        <v>32</v>
      </c>
      <c r="AL4" s="33" t="s">
        <v>33</v>
      </c>
      <c r="AM4" s="33" t="s">
        <v>34</v>
      </c>
      <c r="AN4" s="48" t="s">
        <v>35</v>
      </c>
      <c r="AP4" s="193" t="s">
        <v>55</v>
      </c>
      <c r="AQ4" s="34">
        <v>0.33333333333333331</v>
      </c>
      <c r="AR4" s="34">
        <f>AQ4+0.006944</f>
        <v>0.34027733333333332</v>
      </c>
      <c r="AS4" s="33" t="s">
        <v>19</v>
      </c>
      <c r="AT4" s="33" t="s">
        <v>31</v>
      </c>
      <c r="AU4" s="33" t="s">
        <v>32</v>
      </c>
      <c r="AV4" s="33" t="s">
        <v>33</v>
      </c>
      <c r="AW4" s="33" t="s">
        <v>34</v>
      </c>
      <c r="AX4" s="48" t="s">
        <v>35</v>
      </c>
      <c r="AY4" s="24"/>
      <c r="AZ4" s="193" t="s">
        <v>55</v>
      </c>
      <c r="BA4" s="34">
        <v>0.33333333333333331</v>
      </c>
      <c r="BB4" s="34">
        <f>BA4+0.006944</f>
        <v>0.34027733333333332</v>
      </c>
      <c r="BC4" s="33" t="s">
        <v>19</v>
      </c>
      <c r="BD4" s="33" t="s">
        <v>31</v>
      </c>
      <c r="BE4" s="33" t="s">
        <v>32</v>
      </c>
      <c r="BF4" s="33" t="s">
        <v>33</v>
      </c>
      <c r="BG4" s="33" t="s">
        <v>34</v>
      </c>
      <c r="BH4" s="48" t="s">
        <v>35</v>
      </c>
      <c r="BI4" s="24"/>
      <c r="BJ4" s="193" t="s">
        <v>55</v>
      </c>
      <c r="BK4" s="34">
        <v>0.33333333333333331</v>
      </c>
      <c r="BL4" s="34">
        <f>BK4+0.006944</f>
        <v>0.34027733333333332</v>
      </c>
      <c r="BM4" s="33" t="s">
        <v>19</v>
      </c>
      <c r="BN4" s="33" t="s">
        <v>31</v>
      </c>
      <c r="BO4" s="33" t="s">
        <v>32</v>
      </c>
      <c r="BP4" s="33" t="s">
        <v>33</v>
      </c>
      <c r="BQ4" s="33" t="s">
        <v>34</v>
      </c>
      <c r="BR4" s="48" t="s">
        <v>35</v>
      </c>
      <c r="BS4" s="24"/>
      <c r="BT4" s="193" t="s">
        <v>55</v>
      </c>
      <c r="BU4" s="34">
        <v>0.33333333333333331</v>
      </c>
      <c r="BV4" s="34">
        <f>BU4+0.006944</f>
        <v>0.34027733333333332</v>
      </c>
      <c r="BW4" s="33" t="s">
        <v>19</v>
      </c>
      <c r="BX4" s="33" t="s">
        <v>31</v>
      </c>
      <c r="BY4" s="33" t="s">
        <v>32</v>
      </c>
      <c r="BZ4" s="33" t="s">
        <v>33</v>
      </c>
      <c r="CA4" s="33" t="s">
        <v>34</v>
      </c>
      <c r="CB4" s="48" t="s">
        <v>35</v>
      </c>
      <c r="CC4" s="24"/>
      <c r="CE4" s="1"/>
      <c r="CF4" s="10"/>
      <c r="CO4" t="s">
        <v>56</v>
      </c>
    </row>
    <row r="5" spans="1:93" x14ac:dyDescent="0.35">
      <c r="A5" s="194"/>
      <c r="B5" s="35">
        <f>C4</f>
        <v>0.34027733333333332</v>
      </c>
      <c r="C5" s="34">
        <f>B5+0.006944</f>
        <v>0.34722133333333333</v>
      </c>
      <c r="D5" s="23" t="s">
        <v>35</v>
      </c>
      <c r="E5" s="23" t="s">
        <v>19</v>
      </c>
      <c r="F5" s="23" t="s">
        <v>31</v>
      </c>
      <c r="G5" s="23" t="s">
        <v>32</v>
      </c>
      <c r="H5" s="23" t="s">
        <v>33</v>
      </c>
      <c r="I5" s="49" t="s">
        <v>34</v>
      </c>
      <c r="J5" s="24"/>
      <c r="K5" s="194"/>
      <c r="L5" s="35">
        <f>M4</f>
        <v>0.34027733333333332</v>
      </c>
      <c r="M5" s="34">
        <f>L5+0.006944</f>
        <v>0.34722133333333333</v>
      </c>
      <c r="N5" s="23" t="s">
        <v>35</v>
      </c>
      <c r="O5" s="23" t="s">
        <v>19</v>
      </c>
      <c r="P5" s="23" t="s">
        <v>31</v>
      </c>
      <c r="Q5" s="23" t="s">
        <v>32</v>
      </c>
      <c r="R5" s="23" t="s">
        <v>33</v>
      </c>
      <c r="S5" s="49" t="s">
        <v>34</v>
      </c>
      <c r="V5" s="194"/>
      <c r="W5" s="35">
        <f>X4</f>
        <v>0.34027733333333332</v>
      </c>
      <c r="X5" s="34">
        <f>W5+0.006944</f>
        <v>0.34722133333333333</v>
      </c>
      <c r="Y5" s="23" t="s">
        <v>35</v>
      </c>
      <c r="Z5" s="23" t="s">
        <v>19</v>
      </c>
      <c r="AA5" s="23" t="s">
        <v>31</v>
      </c>
      <c r="AB5" s="23" t="s">
        <v>32</v>
      </c>
      <c r="AC5" s="23" t="s">
        <v>33</v>
      </c>
      <c r="AD5" s="49" t="s">
        <v>34</v>
      </c>
      <c r="AF5" s="194"/>
      <c r="AG5" s="35">
        <f>AH4</f>
        <v>0.34027733333333332</v>
      </c>
      <c r="AH5" s="34">
        <f>AG5+0.006944</f>
        <v>0.34722133333333333</v>
      </c>
      <c r="AI5" s="23" t="s">
        <v>35</v>
      </c>
      <c r="AJ5" s="23" t="s">
        <v>19</v>
      </c>
      <c r="AK5" s="23" t="s">
        <v>31</v>
      </c>
      <c r="AL5" s="23" t="s">
        <v>32</v>
      </c>
      <c r="AM5" s="23" t="s">
        <v>33</v>
      </c>
      <c r="AN5" s="49" t="s">
        <v>34</v>
      </c>
      <c r="AP5" s="194"/>
      <c r="AQ5" s="35">
        <f>AR4</f>
        <v>0.34027733333333332</v>
      </c>
      <c r="AR5" s="34">
        <f>AQ5+0.006944</f>
        <v>0.34722133333333333</v>
      </c>
      <c r="AS5" s="23" t="s">
        <v>35</v>
      </c>
      <c r="AT5" s="23" t="s">
        <v>19</v>
      </c>
      <c r="AU5" s="23" t="s">
        <v>31</v>
      </c>
      <c r="AV5" s="23" t="s">
        <v>32</v>
      </c>
      <c r="AW5" s="23" t="s">
        <v>33</v>
      </c>
      <c r="AX5" s="49" t="s">
        <v>34</v>
      </c>
      <c r="AY5" s="24"/>
      <c r="AZ5" s="194"/>
      <c r="BA5" s="35">
        <f>BB4</f>
        <v>0.34027733333333332</v>
      </c>
      <c r="BB5" s="34">
        <f>BA5+0.006944</f>
        <v>0.34722133333333333</v>
      </c>
      <c r="BC5" s="23" t="s">
        <v>35</v>
      </c>
      <c r="BD5" s="23" t="s">
        <v>19</v>
      </c>
      <c r="BE5" s="23" t="s">
        <v>31</v>
      </c>
      <c r="BF5" s="23" t="s">
        <v>32</v>
      </c>
      <c r="BG5" s="23" t="s">
        <v>33</v>
      </c>
      <c r="BH5" s="49" t="s">
        <v>34</v>
      </c>
      <c r="BI5" s="24"/>
      <c r="BJ5" s="194"/>
      <c r="BK5" s="35">
        <f>BL4</f>
        <v>0.34027733333333332</v>
      </c>
      <c r="BL5" s="34">
        <f>BK5+0.006944</f>
        <v>0.34722133333333333</v>
      </c>
      <c r="BM5" s="23" t="s">
        <v>35</v>
      </c>
      <c r="BN5" s="23" t="s">
        <v>19</v>
      </c>
      <c r="BO5" s="23" t="s">
        <v>31</v>
      </c>
      <c r="BP5" s="23" t="s">
        <v>32</v>
      </c>
      <c r="BQ5" s="23" t="s">
        <v>33</v>
      </c>
      <c r="BR5" s="49" t="s">
        <v>34</v>
      </c>
      <c r="BS5" s="24"/>
      <c r="BT5" s="194"/>
      <c r="BU5" s="35">
        <f>BV4</f>
        <v>0.34027733333333332</v>
      </c>
      <c r="BV5" s="34">
        <f>BU5+0.006944</f>
        <v>0.34722133333333333</v>
      </c>
      <c r="BW5" s="23" t="s">
        <v>35</v>
      </c>
      <c r="BX5" s="23" t="s">
        <v>19</v>
      </c>
      <c r="BY5" s="23" t="s">
        <v>31</v>
      </c>
      <c r="BZ5" s="23" t="s">
        <v>32</v>
      </c>
      <c r="CA5" s="23" t="s">
        <v>33</v>
      </c>
      <c r="CB5" s="49" t="s">
        <v>34</v>
      </c>
      <c r="CC5" s="24"/>
      <c r="CE5" s="1"/>
      <c r="CF5" s="10"/>
    </row>
    <row r="6" spans="1:93" x14ac:dyDescent="0.35">
      <c r="A6" s="194"/>
      <c r="B6" s="35">
        <f t="shared" ref="B6:B9" si="0">C5</f>
        <v>0.34722133333333333</v>
      </c>
      <c r="C6" s="34">
        <f>B6+0.006944</f>
        <v>0.35416533333333333</v>
      </c>
      <c r="D6" s="23" t="s">
        <v>34</v>
      </c>
      <c r="E6" s="23" t="s">
        <v>35</v>
      </c>
      <c r="F6" s="23" t="s">
        <v>19</v>
      </c>
      <c r="G6" s="23" t="s">
        <v>31</v>
      </c>
      <c r="H6" s="23" t="s">
        <v>32</v>
      </c>
      <c r="I6" s="49" t="s">
        <v>33</v>
      </c>
      <c r="J6" s="24"/>
      <c r="K6" s="194"/>
      <c r="L6" s="35">
        <f t="shared" ref="L6:L9" si="1">M5</f>
        <v>0.34722133333333333</v>
      </c>
      <c r="M6" s="34">
        <f>L6+0.006944</f>
        <v>0.35416533333333333</v>
      </c>
      <c r="N6" s="23" t="s">
        <v>34</v>
      </c>
      <c r="O6" s="23" t="s">
        <v>35</v>
      </c>
      <c r="P6" s="23" t="s">
        <v>19</v>
      </c>
      <c r="Q6" s="23" t="s">
        <v>31</v>
      </c>
      <c r="R6" s="23" t="s">
        <v>32</v>
      </c>
      <c r="S6" s="49" t="s">
        <v>33</v>
      </c>
      <c r="V6" s="194"/>
      <c r="W6" s="35">
        <f t="shared" ref="W6:W9" si="2">X5</f>
        <v>0.34722133333333333</v>
      </c>
      <c r="X6" s="34">
        <f>W6+0.006944</f>
        <v>0.35416533333333333</v>
      </c>
      <c r="Y6" s="23" t="s">
        <v>34</v>
      </c>
      <c r="Z6" s="23" t="s">
        <v>35</v>
      </c>
      <c r="AA6" s="23" t="s">
        <v>19</v>
      </c>
      <c r="AB6" s="23" t="s">
        <v>31</v>
      </c>
      <c r="AC6" s="23" t="s">
        <v>32</v>
      </c>
      <c r="AD6" s="49" t="s">
        <v>33</v>
      </c>
      <c r="AF6" s="194"/>
      <c r="AG6" s="35">
        <f t="shared" ref="AG6:AG9" si="3">AH5</f>
        <v>0.34722133333333333</v>
      </c>
      <c r="AH6" s="34">
        <f>AG6+0.006944</f>
        <v>0.35416533333333333</v>
      </c>
      <c r="AI6" s="23" t="s">
        <v>34</v>
      </c>
      <c r="AJ6" s="23" t="s">
        <v>35</v>
      </c>
      <c r="AK6" s="23" t="s">
        <v>19</v>
      </c>
      <c r="AL6" s="23" t="s">
        <v>31</v>
      </c>
      <c r="AM6" s="23" t="s">
        <v>32</v>
      </c>
      <c r="AN6" s="49" t="s">
        <v>33</v>
      </c>
      <c r="AP6" s="194"/>
      <c r="AQ6" s="35">
        <f t="shared" ref="AQ6:AQ9" si="4">AR5</f>
        <v>0.34722133333333333</v>
      </c>
      <c r="AR6" s="34">
        <f>AQ6+0.006944</f>
        <v>0.35416533333333333</v>
      </c>
      <c r="AS6" s="23" t="s">
        <v>34</v>
      </c>
      <c r="AT6" s="23" t="s">
        <v>35</v>
      </c>
      <c r="AU6" s="23" t="s">
        <v>19</v>
      </c>
      <c r="AV6" s="23" t="s">
        <v>31</v>
      </c>
      <c r="AW6" s="23" t="s">
        <v>32</v>
      </c>
      <c r="AX6" s="49" t="s">
        <v>33</v>
      </c>
      <c r="AY6" s="24"/>
      <c r="AZ6" s="194"/>
      <c r="BA6" s="35">
        <f t="shared" ref="BA6:BA9" si="5">BB5</f>
        <v>0.34722133333333333</v>
      </c>
      <c r="BB6" s="34">
        <f>BA6+0.006944</f>
        <v>0.35416533333333333</v>
      </c>
      <c r="BC6" s="23" t="s">
        <v>34</v>
      </c>
      <c r="BD6" s="23" t="s">
        <v>35</v>
      </c>
      <c r="BE6" s="23" t="s">
        <v>19</v>
      </c>
      <c r="BF6" s="23" t="s">
        <v>31</v>
      </c>
      <c r="BG6" s="23" t="s">
        <v>32</v>
      </c>
      <c r="BH6" s="49" t="s">
        <v>33</v>
      </c>
      <c r="BI6" s="24"/>
      <c r="BJ6" s="194"/>
      <c r="BK6" s="35">
        <f t="shared" ref="BK6:BK9" si="6">BL5</f>
        <v>0.34722133333333333</v>
      </c>
      <c r="BL6" s="34">
        <f>BK6+0.006944</f>
        <v>0.35416533333333333</v>
      </c>
      <c r="BM6" s="23" t="s">
        <v>34</v>
      </c>
      <c r="BN6" s="23" t="s">
        <v>35</v>
      </c>
      <c r="BO6" s="23" t="s">
        <v>19</v>
      </c>
      <c r="BP6" s="23" t="s">
        <v>31</v>
      </c>
      <c r="BQ6" s="23" t="s">
        <v>32</v>
      </c>
      <c r="BR6" s="49" t="s">
        <v>33</v>
      </c>
      <c r="BS6" s="24"/>
      <c r="BT6" s="194"/>
      <c r="BU6" s="35">
        <f t="shared" ref="BU6:BU9" si="7">BV5</f>
        <v>0.34722133333333333</v>
      </c>
      <c r="BV6" s="34">
        <f>BU6+0.006944</f>
        <v>0.35416533333333333</v>
      </c>
      <c r="BW6" s="23" t="s">
        <v>34</v>
      </c>
      <c r="BX6" s="23" t="s">
        <v>35</v>
      </c>
      <c r="BY6" s="23" t="s">
        <v>19</v>
      </c>
      <c r="BZ6" s="23" t="s">
        <v>31</v>
      </c>
      <c r="CA6" s="23" t="s">
        <v>32</v>
      </c>
      <c r="CB6" s="49" t="s">
        <v>33</v>
      </c>
      <c r="CC6" s="24"/>
      <c r="CE6" s="1"/>
      <c r="CF6" s="10"/>
    </row>
    <row r="7" spans="1:93" x14ac:dyDescent="0.35">
      <c r="A7" s="194"/>
      <c r="B7" s="35">
        <f t="shared" si="0"/>
        <v>0.35416533333333333</v>
      </c>
      <c r="C7" s="34">
        <f t="shared" ref="C7:C9" si="8">B7+0.006944</f>
        <v>0.36110933333333334</v>
      </c>
      <c r="D7" s="23" t="s">
        <v>33</v>
      </c>
      <c r="E7" s="23" t="s">
        <v>34</v>
      </c>
      <c r="F7" s="23" t="s">
        <v>35</v>
      </c>
      <c r="G7" s="23" t="s">
        <v>19</v>
      </c>
      <c r="H7" s="23" t="s">
        <v>31</v>
      </c>
      <c r="I7" s="49" t="s">
        <v>32</v>
      </c>
      <c r="J7" s="24"/>
      <c r="K7" s="194"/>
      <c r="L7" s="35">
        <f t="shared" si="1"/>
        <v>0.35416533333333333</v>
      </c>
      <c r="M7" s="34">
        <f t="shared" ref="M7:M9" si="9">L7+0.006944</f>
        <v>0.36110933333333334</v>
      </c>
      <c r="N7" s="23" t="s">
        <v>33</v>
      </c>
      <c r="O7" s="23" t="s">
        <v>34</v>
      </c>
      <c r="P7" s="23" t="s">
        <v>35</v>
      </c>
      <c r="Q7" s="23" t="s">
        <v>19</v>
      </c>
      <c r="R7" s="23" t="s">
        <v>31</v>
      </c>
      <c r="S7" s="49" t="s">
        <v>32</v>
      </c>
      <c r="V7" s="194"/>
      <c r="W7" s="35">
        <f t="shared" si="2"/>
        <v>0.35416533333333333</v>
      </c>
      <c r="X7" s="34">
        <f t="shared" ref="X7:X9" si="10">W7+0.006944</f>
        <v>0.36110933333333334</v>
      </c>
      <c r="Y7" s="23" t="s">
        <v>33</v>
      </c>
      <c r="Z7" s="23" t="s">
        <v>34</v>
      </c>
      <c r="AA7" s="23" t="s">
        <v>35</v>
      </c>
      <c r="AB7" s="23" t="s">
        <v>19</v>
      </c>
      <c r="AC7" s="23" t="s">
        <v>31</v>
      </c>
      <c r="AD7" s="49" t="s">
        <v>32</v>
      </c>
      <c r="AF7" s="194"/>
      <c r="AG7" s="35">
        <f t="shared" si="3"/>
        <v>0.35416533333333333</v>
      </c>
      <c r="AH7" s="34">
        <f t="shared" ref="AH7:AH9" si="11">AG7+0.006944</f>
        <v>0.36110933333333334</v>
      </c>
      <c r="AI7" s="23" t="s">
        <v>33</v>
      </c>
      <c r="AJ7" s="23" t="s">
        <v>34</v>
      </c>
      <c r="AK7" s="23" t="s">
        <v>35</v>
      </c>
      <c r="AL7" s="23" t="s">
        <v>19</v>
      </c>
      <c r="AM7" s="23" t="s">
        <v>31</v>
      </c>
      <c r="AN7" s="49" t="s">
        <v>32</v>
      </c>
      <c r="AP7" s="194"/>
      <c r="AQ7" s="35">
        <f t="shared" si="4"/>
        <v>0.35416533333333333</v>
      </c>
      <c r="AR7" s="34">
        <f t="shared" ref="AR7:AR9" si="12">AQ7+0.006944</f>
        <v>0.36110933333333334</v>
      </c>
      <c r="AS7" s="23" t="s">
        <v>33</v>
      </c>
      <c r="AT7" s="23" t="s">
        <v>34</v>
      </c>
      <c r="AU7" s="23" t="s">
        <v>35</v>
      </c>
      <c r="AV7" s="23" t="s">
        <v>19</v>
      </c>
      <c r="AW7" s="23" t="s">
        <v>31</v>
      </c>
      <c r="AX7" s="49" t="s">
        <v>32</v>
      </c>
      <c r="AY7" s="24"/>
      <c r="AZ7" s="194"/>
      <c r="BA7" s="35">
        <f t="shared" si="5"/>
        <v>0.35416533333333333</v>
      </c>
      <c r="BB7" s="34">
        <f t="shared" ref="BB7:BB9" si="13">BA7+0.006944</f>
        <v>0.36110933333333334</v>
      </c>
      <c r="BC7" s="23" t="s">
        <v>33</v>
      </c>
      <c r="BD7" s="23" t="s">
        <v>34</v>
      </c>
      <c r="BE7" s="23" t="s">
        <v>35</v>
      </c>
      <c r="BF7" s="23" t="s">
        <v>19</v>
      </c>
      <c r="BG7" s="23" t="s">
        <v>31</v>
      </c>
      <c r="BH7" s="49" t="s">
        <v>32</v>
      </c>
      <c r="BI7" s="24"/>
      <c r="BJ7" s="194"/>
      <c r="BK7" s="35">
        <f t="shared" si="6"/>
        <v>0.35416533333333333</v>
      </c>
      <c r="BL7" s="34">
        <f t="shared" ref="BL7:BL9" si="14">BK7+0.006944</f>
        <v>0.36110933333333334</v>
      </c>
      <c r="BM7" s="23" t="s">
        <v>33</v>
      </c>
      <c r="BN7" s="23" t="s">
        <v>34</v>
      </c>
      <c r="BO7" s="23" t="s">
        <v>35</v>
      </c>
      <c r="BP7" s="23" t="s">
        <v>19</v>
      </c>
      <c r="BQ7" s="23" t="s">
        <v>31</v>
      </c>
      <c r="BR7" s="49" t="s">
        <v>32</v>
      </c>
      <c r="BS7" s="24"/>
      <c r="BT7" s="194"/>
      <c r="BU7" s="35">
        <f t="shared" si="7"/>
        <v>0.35416533333333333</v>
      </c>
      <c r="BV7" s="34">
        <f t="shared" ref="BV7:BV9" si="15">BU7+0.006944</f>
        <v>0.36110933333333334</v>
      </c>
      <c r="BW7" s="23" t="s">
        <v>33</v>
      </c>
      <c r="BX7" s="23" t="s">
        <v>34</v>
      </c>
      <c r="BY7" s="23" t="s">
        <v>35</v>
      </c>
      <c r="BZ7" s="23" t="s">
        <v>19</v>
      </c>
      <c r="CA7" s="23" t="s">
        <v>31</v>
      </c>
      <c r="CB7" s="49" t="s">
        <v>32</v>
      </c>
      <c r="CC7" s="24"/>
    </row>
    <row r="8" spans="1:93" x14ac:dyDescent="0.35">
      <c r="A8" s="194"/>
      <c r="B8" s="35">
        <f t="shared" si="0"/>
        <v>0.36110933333333334</v>
      </c>
      <c r="C8" s="34">
        <f t="shared" si="8"/>
        <v>0.36805333333333334</v>
      </c>
      <c r="D8" s="23" t="s">
        <v>32</v>
      </c>
      <c r="E8" s="23" t="s">
        <v>33</v>
      </c>
      <c r="F8" s="23" t="s">
        <v>34</v>
      </c>
      <c r="G8" s="23" t="s">
        <v>35</v>
      </c>
      <c r="H8" s="23" t="s">
        <v>19</v>
      </c>
      <c r="I8" s="49" t="s">
        <v>31</v>
      </c>
      <c r="J8" s="24"/>
      <c r="K8" s="194"/>
      <c r="L8" s="35">
        <f t="shared" si="1"/>
        <v>0.36110933333333334</v>
      </c>
      <c r="M8" s="34">
        <f t="shared" si="9"/>
        <v>0.36805333333333334</v>
      </c>
      <c r="N8" s="23" t="s">
        <v>32</v>
      </c>
      <c r="O8" s="23" t="s">
        <v>33</v>
      </c>
      <c r="P8" s="23" t="s">
        <v>34</v>
      </c>
      <c r="Q8" s="23" t="s">
        <v>35</v>
      </c>
      <c r="R8" s="23" t="s">
        <v>19</v>
      </c>
      <c r="S8" s="49" t="s">
        <v>31</v>
      </c>
      <c r="V8" s="194"/>
      <c r="W8" s="35">
        <f t="shared" si="2"/>
        <v>0.36110933333333334</v>
      </c>
      <c r="X8" s="34">
        <f t="shared" si="10"/>
        <v>0.36805333333333334</v>
      </c>
      <c r="Y8" s="23" t="s">
        <v>32</v>
      </c>
      <c r="Z8" s="23" t="s">
        <v>33</v>
      </c>
      <c r="AA8" s="23" t="s">
        <v>34</v>
      </c>
      <c r="AB8" s="23" t="s">
        <v>35</v>
      </c>
      <c r="AC8" s="23" t="s">
        <v>19</v>
      </c>
      <c r="AD8" s="49" t="s">
        <v>31</v>
      </c>
      <c r="AF8" s="194"/>
      <c r="AG8" s="35">
        <f t="shared" si="3"/>
        <v>0.36110933333333334</v>
      </c>
      <c r="AH8" s="34">
        <f t="shared" si="11"/>
        <v>0.36805333333333334</v>
      </c>
      <c r="AI8" s="23" t="s">
        <v>32</v>
      </c>
      <c r="AJ8" s="23" t="s">
        <v>33</v>
      </c>
      <c r="AK8" s="23" t="s">
        <v>34</v>
      </c>
      <c r="AL8" s="23" t="s">
        <v>35</v>
      </c>
      <c r="AM8" s="23" t="s">
        <v>19</v>
      </c>
      <c r="AN8" s="49" t="s">
        <v>31</v>
      </c>
      <c r="AP8" s="194"/>
      <c r="AQ8" s="35">
        <f t="shared" si="4"/>
        <v>0.36110933333333334</v>
      </c>
      <c r="AR8" s="34">
        <f t="shared" si="12"/>
        <v>0.36805333333333334</v>
      </c>
      <c r="AS8" s="23" t="s">
        <v>32</v>
      </c>
      <c r="AT8" s="23" t="s">
        <v>33</v>
      </c>
      <c r="AU8" s="23" t="s">
        <v>34</v>
      </c>
      <c r="AV8" s="23" t="s">
        <v>35</v>
      </c>
      <c r="AW8" s="23" t="s">
        <v>19</v>
      </c>
      <c r="AX8" s="49" t="s">
        <v>31</v>
      </c>
      <c r="AY8" s="24"/>
      <c r="AZ8" s="194"/>
      <c r="BA8" s="35">
        <f t="shared" si="5"/>
        <v>0.36110933333333334</v>
      </c>
      <c r="BB8" s="34">
        <f t="shared" si="13"/>
        <v>0.36805333333333334</v>
      </c>
      <c r="BC8" s="23" t="s">
        <v>32</v>
      </c>
      <c r="BD8" s="23" t="s">
        <v>33</v>
      </c>
      <c r="BE8" s="23" t="s">
        <v>34</v>
      </c>
      <c r="BF8" s="23" t="s">
        <v>35</v>
      </c>
      <c r="BG8" s="23" t="s">
        <v>19</v>
      </c>
      <c r="BH8" s="49" t="s">
        <v>31</v>
      </c>
      <c r="BI8" s="24"/>
      <c r="BJ8" s="194"/>
      <c r="BK8" s="35">
        <f t="shared" si="6"/>
        <v>0.36110933333333334</v>
      </c>
      <c r="BL8" s="34">
        <f t="shared" si="14"/>
        <v>0.36805333333333334</v>
      </c>
      <c r="BM8" s="23" t="s">
        <v>32</v>
      </c>
      <c r="BN8" s="23" t="s">
        <v>33</v>
      </c>
      <c r="BO8" s="23" t="s">
        <v>34</v>
      </c>
      <c r="BP8" s="23" t="s">
        <v>35</v>
      </c>
      <c r="BQ8" s="23" t="s">
        <v>19</v>
      </c>
      <c r="BR8" s="49" t="s">
        <v>31</v>
      </c>
      <c r="BS8" s="24"/>
      <c r="BT8" s="194"/>
      <c r="BU8" s="35">
        <f t="shared" si="7"/>
        <v>0.36110933333333334</v>
      </c>
      <c r="BV8" s="34">
        <f t="shared" si="15"/>
        <v>0.36805333333333334</v>
      </c>
      <c r="BW8" s="23" t="s">
        <v>32</v>
      </c>
      <c r="BX8" s="23" t="s">
        <v>33</v>
      </c>
      <c r="BY8" s="23" t="s">
        <v>34</v>
      </c>
      <c r="BZ8" s="23" t="s">
        <v>35</v>
      </c>
      <c r="CA8" s="23" t="s">
        <v>19</v>
      </c>
      <c r="CB8" s="49" t="s">
        <v>31</v>
      </c>
      <c r="CC8" s="24"/>
    </row>
    <row r="9" spans="1:93" x14ac:dyDescent="0.35">
      <c r="A9" s="195"/>
      <c r="B9" s="35">
        <f t="shared" si="0"/>
        <v>0.36805333333333334</v>
      </c>
      <c r="C9" s="34">
        <f t="shared" si="8"/>
        <v>0.37499733333333335</v>
      </c>
      <c r="D9" s="23" t="s">
        <v>31</v>
      </c>
      <c r="E9" s="23" t="s">
        <v>32</v>
      </c>
      <c r="F9" s="23" t="s">
        <v>33</v>
      </c>
      <c r="G9" s="23" t="s">
        <v>34</v>
      </c>
      <c r="H9" s="23" t="s">
        <v>35</v>
      </c>
      <c r="I9" s="49" t="s">
        <v>19</v>
      </c>
      <c r="J9" s="49"/>
      <c r="K9" s="195"/>
      <c r="L9" s="35">
        <f t="shared" si="1"/>
        <v>0.36805333333333334</v>
      </c>
      <c r="M9" s="34">
        <f t="shared" si="9"/>
        <v>0.37499733333333335</v>
      </c>
      <c r="N9" s="23" t="s">
        <v>31</v>
      </c>
      <c r="O9" s="23" t="s">
        <v>32</v>
      </c>
      <c r="P9" s="23" t="s">
        <v>33</v>
      </c>
      <c r="Q9" s="23" t="s">
        <v>34</v>
      </c>
      <c r="R9" s="23" t="s">
        <v>35</v>
      </c>
      <c r="S9" s="49" t="s">
        <v>19</v>
      </c>
      <c r="V9" s="195"/>
      <c r="W9" s="35">
        <f t="shared" si="2"/>
        <v>0.36805333333333334</v>
      </c>
      <c r="X9" s="34">
        <f t="shared" si="10"/>
        <v>0.37499733333333335</v>
      </c>
      <c r="Y9" s="23" t="s">
        <v>31</v>
      </c>
      <c r="Z9" s="23" t="s">
        <v>32</v>
      </c>
      <c r="AA9" s="23" t="s">
        <v>33</v>
      </c>
      <c r="AB9" s="23" t="s">
        <v>34</v>
      </c>
      <c r="AC9" s="23" t="s">
        <v>35</v>
      </c>
      <c r="AD9" s="49" t="s">
        <v>19</v>
      </c>
      <c r="AF9" s="195"/>
      <c r="AG9" s="35">
        <f t="shared" si="3"/>
        <v>0.36805333333333334</v>
      </c>
      <c r="AH9" s="34">
        <f t="shared" si="11"/>
        <v>0.37499733333333335</v>
      </c>
      <c r="AI9" s="23" t="s">
        <v>31</v>
      </c>
      <c r="AJ9" s="23" t="s">
        <v>32</v>
      </c>
      <c r="AK9" s="23" t="s">
        <v>33</v>
      </c>
      <c r="AL9" s="23" t="s">
        <v>34</v>
      </c>
      <c r="AM9" s="23" t="s">
        <v>35</v>
      </c>
      <c r="AN9" s="49" t="s">
        <v>19</v>
      </c>
      <c r="AP9" s="195"/>
      <c r="AQ9" s="35">
        <f t="shared" si="4"/>
        <v>0.36805333333333334</v>
      </c>
      <c r="AR9" s="34">
        <f t="shared" si="12"/>
        <v>0.37499733333333335</v>
      </c>
      <c r="AS9" s="23" t="s">
        <v>31</v>
      </c>
      <c r="AT9" s="23" t="s">
        <v>32</v>
      </c>
      <c r="AU9" s="23" t="s">
        <v>33</v>
      </c>
      <c r="AV9" s="23" t="s">
        <v>34</v>
      </c>
      <c r="AW9" s="23" t="s">
        <v>35</v>
      </c>
      <c r="AX9" s="49" t="s">
        <v>19</v>
      </c>
      <c r="AY9" s="24"/>
      <c r="AZ9" s="195"/>
      <c r="BA9" s="35">
        <f t="shared" si="5"/>
        <v>0.36805333333333334</v>
      </c>
      <c r="BB9" s="34">
        <f t="shared" si="13"/>
        <v>0.37499733333333335</v>
      </c>
      <c r="BC9" s="23" t="s">
        <v>31</v>
      </c>
      <c r="BD9" s="23" t="s">
        <v>32</v>
      </c>
      <c r="BE9" s="23" t="s">
        <v>33</v>
      </c>
      <c r="BF9" s="23" t="s">
        <v>34</v>
      </c>
      <c r="BG9" s="23" t="s">
        <v>35</v>
      </c>
      <c r="BH9" s="49" t="s">
        <v>19</v>
      </c>
      <c r="BI9" s="24"/>
      <c r="BJ9" s="195"/>
      <c r="BK9" s="35">
        <f t="shared" si="6"/>
        <v>0.36805333333333334</v>
      </c>
      <c r="BL9" s="34">
        <f t="shared" si="14"/>
        <v>0.37499733333333335</v>
      </c>
      <c r="BM9" s="23" t="s">
        <v>31</v>
      </c>
      <c r="BN9" s="23" t="s">
        <v>32</v>
      </c>
      <c r="BO9" s="23" t="s">
        <v>33</v>
      </c>
      <c r="BP9" s="23" t="s">
        <v>34</v>
      </c>
      <c r="BQ9" s="23" t="s">
        <v>35</v>
      </c>
      <c r="BR9" s="49" t="s">
        <v>19</v>
      </c>
      <c r="BS9" s="24"/>
      <c r="BT9" s="195"/>
      <c r="BU9" s="35">
        <f t="shared" si="7"/>
        <v>0.36805333333333334</v>
      </c>
      <c r="BV9" s="34">
        <f t="shared" si="15"/>
        <v>0.37499733333333335</v>
      </c>
      <c r="BW9" s="23" t="s">
        <v>31</v>
      </c>
      <c r="BX9" s="23" t="s">
        <v>32</v>
      </c>
      <c r="BY9" s="23" t="s">
        <v>33</v>
      </c>
      <c r="BZ9" s="23" t="s">
        <v>34</v>
      </c>
      <c r="CA9" s="23" t="s">
        <v>35</v>
      </c>
      <c r="CB9" s="49" t="s">
        <v>19</v>
      </c>
      <c r="CC9" s="24"/>
    </row>
    <row r="10" spans="1:93" ht="15.5" x14ac:dyDescent="0.35">
      <c r="A10" s="63"/>
      <c r="B10" s="25"/>
      <c r="C10" s="25"/>
      <c r="D10" s="24"/>
      <c r="E10" s="24"/>
      <c r="F10" s="24"/>
      <c r="G10" s="24"/>
      <c r="H10" s="24"/>
      <c r="I10" s="24"/>
      <c r="J10" s="24"/>
      <c r="K10" s="63"/>
      <c r="L10" s="25"/>
      <c r="M10" s="25"/>
      <c r="N10" s="24"/>
      <c r="O10" s="24"/>
      <c r="P10" s="24"/>
      <c r="Q10" s="24"/>
      <c r="R10" s="24"/>
      <c r="S10" s="24"/>
      <c r="V10" s="63"/>
      <c r="W10" s="25"/>
      <c r="X10" s="25"/>
      <c r="Y10" s="24"/>
      <c r="Z10" s="24"/>
      <c r="AA10" s="24"/>
      <c r="AB10" s="24"/>
      <c r="AC10" s="24"/>
      <c r="AD10" s="24"/>
      <c r="AF10" s="63"/>
      <c r="AG10" s="25"/>
      <c r="AH10" s="25"/>
      <c r="AI10" s="24"/>
      <c r="AJ10" s="24"/>
      <c r="AK10" s="24"/>
      <c r="AL10" s="24"/>
      <c r="AM10" s="24"/>
      <c r="AN10" s="24"/>
      <c r="AP10" s="63"/>
      <c r="AQ10" s="25"/>
      <c r="AR10" s="25"/>
      <c r="AS10" s="24"/>
      <c r="AT10" s="24"/>
      <c r="AU10" s="24"/>
      <c r="AV10" s="24"/>
      <c r="AW10" s="24"/>
      <c r="AX10" s="24"/>
      <c r="AY10" s="24"/>
      <c r="AZ10" s="63"/>
      <c r="BA10" s="25"/>
      <c r="BB10" s="25"/>
      <c r="BC10" s="24"/>
      <c r="BD10" s="24"/>
      <c r="BE10" s="24"/>
      <c r="BF10" s="24"/>
      <c r="BG10" s="24"/>
      <c r="BH10" s="24"/>
      <c r="BI10" s="24"/>
      <c r="BJ10" s="63"/>
      <c r="BK10" s="25"/>
      <c r="BL10" s="25"/>
      <c r="BM10" s="24"/>
      <c r="BN10" s="24"/>
      <c r="BO10" s="24"/>
      <c r="BP10" s="24"/>
      <c r="BQ10" s="24"/>
      <c r="BR10" s="24"/>
      <c r="BS10" s="24"/>
      <c r="BT10" s="63"/>
      <c r="BU10" s="25"/>
      <c r="BV10" s="25"/>
      <c r="BW10" s="24"/>
      <c r="BX10" s="24"/>
      <c r="BY10" s="24"/>
      <c r="BZ10" s="24"/>
      <c r="CA10" s="24"/>
      <c r="CB10" s="24"/>
      <c r="CC10" s="24"/>
    </row>
    <row r="11" spans="1:93" ht="15.5" x14ac:dyDescent="0.35">
      <c r="A11" s="63" t="s">
        <v>6</v>
      </c>
      <c r="B11" s="25">
        <f>C9+0.003472</f>
        <v>0.37846933333333332</v>
      </c>
      <c r="C11" s="25"/>
      <c r="D11" s="24"/>
      <c r="E11" s="24"/>
      <c r="F11" s="24"/>
      <c r="G11" s="24"/>
      <c r="H11" s="24"/>
      <c r="I11" s="24"/>
      <c r="J11" s="24"/>
      <c r="K11" s="63" t="s">
        <v>6</v>
      </c>
      <c r="L11" s="25">
        <f>M9+0.003472</f>
        <v>0.37846933333333332</v>
      </c>
      <c r="M11" s="25"/>
      <c r="N11" s="24"/>
      <c r="O11" s="24"/>
      <c r="P11" s="24"/>
      <c r="Q11" s="24"/>
      <c r="R11" s="24"/>
      <c r="S11" s="24"/>
      <c r="V11" s="63" t="s">
        <v>6</v>
      </c>
      <c r="W11" s="25">
        <f>X9+0.003472</f>
        <v>0.37846933333333332</v>
      </c>
      <c r="X11" s="25"/>
      <c r="Y11" s="24"/>
      <c r="Z11" s="24"/>
      <c r="AA11" s="24"/>
      <c r="AB11" s="24"/>
      <c r="AC11" s="24"/>
      <c r="AD11" s="24"/>
      <c r="AF11" s="63" t="s">
        <v>6</v>
      </c>
      <c r="AG11" s="25">
        <f>AH9+0.003472</f>
        <v>0.37846933333333332</v>
      </c>
      <c r="AH11" s="25"/>
      <c r="AI11" s="24"/>
      <c r="AJ11" s="24"/>
      <c r="AK11" s="24"/>
      <c r="AL11" s="24"/>
      <c r="AM11" s="24"/>
      <c r="AN11" s="24"/>
      <c r="AP11" s="63" t="s">
        <v>6</v>
      </c>
      <c r="AQ11" s="25">
        <f>AR9+0.003472</f>
        <v>0.37846933333333332</v>
      </c>
      <c r="AR11" s="25"/>
      <c r="AS11" s="24"/>
      <c r="AT11" s="24"/>
      <c r="AU11" s="24"/>
      <c r="AV11" s="24"/>
      <c r="AW11" s="24"/>
      <c r="AX11" s="24"/>
      <c r="AY11" s="24"/>
      <c r="AZ11" s="63" t="s">
        <v>6</v>
      </c>
      <c r="BA11" s="25">
        <f>BB9+0.003472</f>
        <v>0.37846933333333332</v>
      </c>
      <c r="BB11" s="25"/>
      <c r="BC11" s="24"/>
      <c r="BD11" s="24"/>
      <c r="BE11" s="24"/>
      <c r="BF11" s="24"/>
      <c r="BG11" s="24"/>
      <c r="BH11" s="24"/>
      <c r="BI11" s="24"/>
      <c r="BJ11" s="63" t="s">
        <v>6</v>
      </c>
      <c r="BK11" s="25">
        <f>BL9+0.003472</f>
        <v>0.37846933333333332</v>
      </c>
      <c r="BL11" s="25"/>
      <c r="BM11" s="24"/>
      <c r="BN11" s="24"/>
      <c r="BO11" s="24"/>
      <c r="BP11" s="24"/>
      <c r="BQ11" s="24"/>
      <c r="BR11" s="24"/>
      <c r="BS11" s="24"/>
      <c r="BT11" s="63" t="s">
        <v>6</v>
      </c>
      <c r="BU11" s="25">
        <f>BV9+0.003472</f>
        <v>0.37846933333333332</v>
      </c>
      <c r="BV11" s="25"/>
      <c r="BW11" s="24"/>
      <c r="BX11" s="24"/>
      <c r="BY11" s="24"/>
      <c r="BZ11" s="24"/>
      <c r="CA11" s="24"/>
      <c r="CB11" s="24"/>
      <c r="CC11" s="24"/>
    </row>
    <row r="12" spans="1:93" ht="15.5" x14ac:dyDescent="0.35">
      <c r="A12" s="36"/>
      <c r="B12" s="24"/>
      <c r="C12" s="24"/>
      <c r="D12" s="24"/>
      <c r="E12" s="24"/>
      <c r="F12" s="24"/>
      <c r="G12" s="24"/>
      <c r="H12" s="24"/>
      <c r="I12" s="24"/>
      <c r="J12" s="24"/>
      <c r="K12" s="36"/>
      <c r="L12" s="24"/>
      <c r="M12" s="24"/>
      <c r="N12" s="24"/>
      <c r="O12" s="24"/>
      <c r="P12" s="24"/>
      <c r="Q12" s="24"/>
      <c r="R12" s="24"/>
      <c r="S12" s="24"/>
      <c r="V12" s="36"/>
      <c r="W12" s="24"/>
      <c r="X12" s="24"/>
      <c r="Y12" s="24"/>
      <c r="Z12" s="24"/>
      <c r="AA12" s="24"/>
      <c r="AB12" s="24"/>
      <c r="AC12" s="24"/>
      <c r="AD12" s="24"/>
      <c r="AF12" s="36"/>
      <c r="AG12" s="24"/>
      <c r="AH12" s="24"/>
      <c r="AI12" s="24"/>
      <c r="AJ12" s="24"/>
      <c r="AK12" s="24"/>
      <c r="AL12" s="24"/>
      <c r="AM12" s="24"/>
      <c r="AN12" s="24"/>
      <c r="AP12" s="36"/>
      <c r="AQ12" s="24"/>
      <c r="AR12" s="24"/>
      <c r="AS12" s="24"/>
      <c r="AT12" s="24"/>
      <c r="AU12" s="24"/>
      <c r="AV12" s="24"/>
      <c r="AW12" s="24"/>
      <c r="AX12" s="24"/>
      <c r="AY12" s="24"/>
      <c r="AZ12" s="36"/>
      <c r="BA12" s="24"/>
      <c r="BB12" s="24"/>
      <c r="BC12" s="24"/>
      <c r="BD12" s="24"/>
      <c r="BE12" s="24"/>
      <c r="BF12" s="24"/>
      <c r="BG12" s="24"/>
      <c r="BH12" s="24"/>
      <c r="BI12" s="24"/>
      <c r="BJ12" s="36"/>
      <c r="BK12" s="24"/>
      <c r="BL12" s="24"/>
      <c r="BM12" s="24"/>
      <c r="BN12" s="24"/>
      <c r="BO12" s="24"/>
      <c r="BP12" s="24"/>
      <c r="BQ12" s="24"/>
      <c r="BR12" s="24"/>
      <c r="BS12" s="24"/>
      <c r="BT12" s="36"/>
      <c r="BU12" s="24"/>
      <c r="BV12" s="24"/>
      <c r="BW12" s="24"/>
      <c r="BX12" s="24"/>
      <c r="BY12" s="24"/>
      <c r="BZ12" s="24"/>
      <c r="CA12" s="24"/>
      <c r="CB12" s="24"/>
      <c r="CC12" s="24"/>
    </row>
    <row r="13" spans="1:93" x14ac:dyDescent="0.35">
      <c r="A13" s="27" t="s">
        <v>57</v>
      </c>
      <c r="B13" s="24"/>
      <c r="C13" s="24"/>
      <c r="D13" s="24"/>
      <c r="E13" s="24"/>
      <c r="F13" s="24"/>
      <c r="G13" s="24"/>
      <c r="H13" s="24"/>
      <c r="K13" s="27" t="s">
        <v>57</v>
      </c>
      <c r="L13" s="24"/>
      <c r="M13" s="24"/>
      <c r="N13" s="24"/>
      <c r="O13" s="24"/>
      <c r="P13" s="24"/>
      <c r="Q13" s="24"/>
      <c r="R13" s="24"/>
      <c r="V13" s="27" t="s">
        <v>57</v>
      </c>
      <c r="W13" s="24"/>
      <c r="X13" s="24"/>
      <c r="Y13" s="24"/>
      <c r="Z13" s="24"/>
      <c r="AA13" s="24"/>
      <c r="AB13" s="24"/>
      <c r="AC13" s="24"/>
      <c r="AF13" s="27" t="s">
        <v>57</v>
      </c>
      <c r="AG13" s="24"/>
      <c r="AH13" s="24"/>
      <c r="AI13" s="24"/>
      <c r="AJ13" s="24"/>
      <c r="AK13" s="24"/>
      <c r="AL13" s="24"/>
      <c r="AM13" s="24"/>
      <c r="AP13" s="27" t="s">
        <v>57</v>
      </c>
      <c r="AQ13" s="24"/>
      <c r="AR13" s="24"/>
      <c r="AS13" s="24"/>
      <c r="AT13" s="24"/>
      <c r="AU13" s="24"/>
      <c r="AV13" s="24"/>
      <c r="AW13" s="24"/>
      <c r="AZ13" s="27" t="s">
        <v>57</v>
      </c>
      <c r="BA13" s="24"/>
      <c r="BB13" s="24"/>
      <c r="BC13" s="24"/>
      <c r="BD13" s="24"/>
      <c r="BE13" s="24"/>
      <c r="BF13" s="24"/>
      <c r="BG13" s="24"/>
      <c r="BJ13" s="27" t="s">
        <v>57</v>
      </c>
      <c r="BK13" s="24"/>
      <c r="BL13" s="24"/>
      <c r="BM13" s="24"/>
      <c r="BN13" s="24"/>
      <c r="BO13" s="24"/>
      <c r="BP13" s="24"/>
      <c r="BQ13" s="24"/>
      <c r="BT13" s="27" t="s">
        <v>57</v>
      </c>
      <c r="BU13" s="24"/>
      <c r="BV13" s="24"/>
      <c r="BW13" s="24"/>
      <c r="BX13" s="24"/>
      <c r="BY13" s="24"/>
      <c r="BZ13" s="24"/>
      <c r="CA13" s="24"/>
    </row>
    <row r="14" spans="1:93" x14ac:dyDescent="0.35">
      <c r="A14" s="37" t="s">
        <v>37</v>
      </c>
      <c r="B14" s="37" t="s">
        <v>38</v>
      </c>
      <c r="C14" s="37" t="s">
        <v>23</v>
      </c>
      <c r="D14" s="32" t="s">
        <v>29</v>
      </c>
      <c r="E14" s="32" t="s">
        <v>24</v>
      </c>
      <c r="F14" s="32" t="s">
        <v>25</v>
      </c>
      <c r="G14" s="32" t="s">
        <v>26</v>
      </c>
      <c r="H14" s="32" t="s">
        <v>27</v>
      </c>
      <c r="I14" s="32" t="s">
        <v>28</v>
      </c>
      <c r="J14" s="32"/>
      <c r="K14" s="37" t="s">
        <v>37</v>
      </c>
      <c r="L14" s="37" t="s">
        <v>38</v>
      </c>
      <c r="M14" s="37" t="s">
        <v>23</v>
      </c>
      <c r="N14" s="32" t="s">
        <v>29</v>
      </c>
      <c r="O14" s="32" t="s">
        <v>24</v>
      </c>
      <c r="P14" s="32" t="s">
        <v>25</v>
      </c>
      <c r="Q14" s="32" t="s">
        <v>26</v>
      </c>
      <c r="R14" s="32" t="s">
        <v>27</v>
      </c>
      <c r="S14" s="32" t="s">
        <v>28</v>
      </c>
      <c r="V14" s="37" t="s">
        <v>37</v>
      </c>
      <c r="W14" s="37" t="s">
        <v>38</v>
      </c>
      <c r="X14" s="37" t="s">
        <v>23</v>
      </c>
      <c r="Y14" s="32" t="s">
        <v>29</v>
      </c>
      <c r="Z14" s="32" t="s">
        <v>24</v>
      </c>
      <c r="AA14" s="32" t="s">
        <v>25</v>
      </c>
      <c r="AB14" s="32" t="s">
        <v>26</v>
      </c>
      <c r="AC14" s="32" t="s">
        <v>27</v>
      </c>
      <c r="AD14" s="32" t="s">
        <v>28</v>
      </c>
      <c r="AF14" s="37" t="s">
        <v>37</v>
      </c>
      <c r="AG14" s="37" t="s">
        <v>38</v>
      </c>
      <c r="AH14" s="37" t="s">
        <v>23</v>
      </c>
      <c r="AI14" s="32" t="s">
        <v>29</v>
      </c>
      <c r="AJ14" s="32" t="s">
        <v>24</v>
      </c>
      <c r="AK14" s="32" t="s">
        <v>25</v>
      </c>
      <c r="AL14" s="32" t="s">
        <v>26</v>
      </c>
      <c r="AM14" s="32" t="s">
        <v>27</v>
      </c>
      <c r="AN14" s="32" t="s">
        <v>28</v>
      </c>
      <c r="AP14" s="37" t="s">
        <v>37</v>
      </c>
      <c r="AQ14" s="37" t="s">
        <v>38</v>
      </c>
      <c r="AR14" s="37" t="s">
        <v>23</v>
      </c>
      <c r="AS14" s="32" t="s">
        <v>29</v>
      </c>
      <c r="AT14" s="32" t="s">
        <v>24</v>
      </c>
      <c r="AU14" s="32" t="s">
        <v>25</v>
      </c>
      <c r="AV14" s="32" t="s">
        <v>26</v>
      </c>
      <c r="AW14" s="32" t="s">
        <v>27</v>
      </c>
      <c r="AX14" s="32" t="s">
        <v>28</v>
      </c>
      <c r="AY14" s="27"/>
      <c r="AZ14" s="37" t="s">
        <v>37</v>
      </c>
      <c r="BA14" s="37" t="s">
        <v>38</v>
      </c>
      <c r="BB14" s="37" t="s">
        <v>23</v>
      </c>
      <c r="BC14" s="32" t="s">
        <v>29</v>
      </c>
      <c r="BD14" s="32" t="s">
        <v>24</v>
      </c>
      <c r="BE14" s="32" t="s">
        <v>25</v>
      </c>
      <c r="BF14" s="32" t="s">
        <v>26</v>
      </c>
      <c r="BG14" s="32" t="s">
        <v>27</v>
      </c>
      <c r="BH14" s="32" t="s">
        <v>28</v>
      </c>
      <c r="BI14" s="27"/>
      <c r="BJ14" s="37" t="s">
        <v>37</v>
      </c>
      <c r="BK14" s="37" t="s">
        <v>38</v>
      </c>
      <c r="BL14" s="37" t="s">
        <v>23</v>
      </c>
      <c r="BM14" s="32" t="s">
        <v>29</v>
      </c>
      <c r="BN14" s="32" t="s">
        <v>24</v>
      </c>
      <c r="BO14" s="32" t="s">
        <v>25</v>
      </c>
      <c r="BP14" s="32" t="s">
        <v>26</v>
      </c>
      <c r="BQ14" s="32" t="s">
        <v>27</v>
      </c>
      <c r="BR14" s="32" t="s">
        <v>28</v>
      </c>
      <c r="BS14" s="24"/>
      <c r="BT14" s="37" t="s">
        <v>37</v>
      </c>
      <c r="BU14" s="37" t="s">
        <v>38</v>
      </c>
      <c r="BV14" s="37" t="s">
        <v>23</v>
      </c>
      <c r="BW14" s="32" t="s">
        <v>29</v>
      </c>
      <c r="BX14" s="32" t="s">
        <v>24</v>
      </c>
      <c r="BY14" s="32" t="s">
        <v>25</v>
      </c>
      <c r="BZ14" s="32" t="s">
        <v>26</v>
      </c>
      <c r="CA14" s="32" t="s">
        <v>27</v>
      </c>
      <c r="CB14" s="32" t="s">
        <v>28</v>
      </c>
      <c r="CC14" s="24"/>
      <c r="CD14" s="53" t="s">
        <v>58</v>
      </c>
      <c r="CE14" s="3">
        <v>2.5</v>
      </c>
      <c r="CF14" s="53" t="s">
        <v>59</v>
      </c>
      <c r="CG14" s="3"/>
      <c r="CH14" s="3"/>
      <c r="CI14" s="3"/>
    </row>
    <row r="15" spans="1:93" x14ac:dyDescent="0.35">
      <c r="A15" s="38">
        <v>1</v>
      </c>
      <c r="B15" s="34">
        <f>B11+0.003472</f>
        <v>0.3819413333333333</v>
      </c>
      <c r="C15" s="34">
        <f>B15+0.021528</f>
        <v>0.40346933333333329</v>
      </c>
      <c r="D15" s="33" t="s">
        <v>19</v>
      </c>
      <c r="E15" s="33" t="s">
        <v>31</v>
      </c>
      <c r="F15" s="33" t="s">
        <v>32</v>
      </c>
      <c r="G15" s="33" t="s">
        <v>33</v>
      </c>
      <c r="H15" s="33" t="s">
        <v>34</v>
      </c>
      <c r="I15" s="48" t="s">
        <v>35</v>
      </c>
      <c r="J15" s="48"/>
      <c r="K15" s="38">
        <v>1</v>
      </c>
      <c r="L15" s="34">
        <f>L11+0.003472</f>
        <v>0.3819413333333333</v>
      </c>
      <c r="M15" s="34">
        <f>L15+0.019444</f>
        <v>0.40138533333333332</v>
      </c>
      <c r="N15" s="33" t="s">
        <v>19</v>
      </c>
      <c r="O15" s="33" t="s">
        <v>31</v>
      </c>
      <c r="P15" s="33" t="s">
        <v>32</v>
      </c>
      <c r="Q15" s="33" t="s">
        <v>33</v>
      </c>
      <c r="R15" s="33" t="s">
        <v>34</v>
      </c>
      <c r="S15" s="48" t="s">
        <v>35</v>
      </c>
      <c r="V15" s="38">
        <v>1</v>
      </c>
      <c r="W15" s="34">
        <f>W11+0.003472</f>
        <v>0.3819413333333333</v>
      </c>
      <c r="X15" s="34">
        <f>W15+0.017361</f>
        <v>0.39930233333333331</v>
      </c>
      <c r="Y15" s="33" t="s">
        <v>19</v>
      </c>
      <c r="Z15" s="33" t="s">
        <v>31</v>
      </c>
      <c r="AA15" s="33" t="s">
        <v>32</v>
      </c>
      <c r="AB15" s="33" t="s">
        <v>33</v>
      </c>
      <c r="AC15" s="33" t="s">
        <v>34</v>
      </c>
      <c r="AD15" s="48" t="s">
        <v>35</v>
      </c>
      <c r="AF15" s="38">
        <v>1</v>
      </c>
      <c r="AG15" s="34">
        <f>AG11+0.003472</f>
        <v>0.3819413333333333</v>
      </c>
      <c r="AH15" s="34">
        <f>AG15+0.015972</f>
        <v>0.39791333333333329</v>
      </c>
      <c r="AI15" s="33" t="s">
        <v>19</v>
      </c>
      <c r="AJ15" s="33" t="s">
        <v>31</v>
      </c>
      <c r="AK15" s="33" t="s">
        <v>32</v>
      </c>
      <c r="AL15" s="33" t="s">
        <v>33</v>
      </c>
      <c r="AM15" s="33" t="s">
        <v>34</v>
      </c>
      <c r="AN15" s="48" t="s">
        <v>35</v>
      </c>
      <c r="AP15" s="38">
        <v>1</v>
      </c>
      <c r="AQ15" s="34">
        <f>AQ11+0.003472</f>
        <v>0.3819413333333333</v>
      </c>
      <c r="AR15" s="34">
        <f>AQ15+0.013889</f>
        <v>0.39583033333333328</v>
      </c>
      <c r="AS15" s="33" t="s">
        <v>19</v>
      </c>
      <c r="AT15" s="33" t="s">
        <v>31</v>
      </c>
      <c r="AU15" s="33" t="s">
        <v>32</v>
      </c>
      <c r="AV15" s="33" t="s">
        <v>33</v>
      </c>
      <c r="AW15" s="33" t="s">
        <v>34</v>
      </c>
      <c r="AX15" s="48" t="s">
        <v>35</v>
      </c>
      <c r="AY15" s="24"/>
      <c r="AZ15" s="38">
        <v>1</v>
      </c>
      <c r="BA15" s="34">
        <f>BA11+0.006944</f>
        <v>0.38541333333333333</v>
      </c>
      <c r="BB15" s="34">
        <f>BA15+0.011806</f>
        <v>0.39721933333333331</v>
      </c>
      <c r="BC15" s="33" t="s">
        <v>19</v>
      </c>
      <c r="BD15" s="33" t="s">
        <v>31</v>
      </c>
      <c r="BE15" s="33" t="s">
        <v>32</v>
      </c>
      <c r="BF15" s="33" t="s">
        <v>33</v>
      </c>
      <c r="BG15" s="33" t="s">
        <v>34</v>
      </c>
      <c r="BH15" s="48" t="s">
        <v>35</v>
      </c>
      <c r="BI15" s="24"/>
      <c r="BJ15" s="38">
        <v>1</v>
      </c>
      <c r="BK15" s="34">
        <f>BK11+0.003472</f>
        <v>0.3819413333333333</v>
      </c>
      <c r="BL15" s="34">
        <f>BK15+0.010417</f>
        <v>0.39235833333333331</v>
      </c>
      <c r="BM15" s="33" t="s">
        <v>19</v>
      </c>
      <c r="BN15" s="33" t="s">
        <v>31</v>
      </c>
      <c r="BO15" s="33" t="s">
        <v>32</v>
      </c>
      <c r="BP15" s="33" t="s">
        <v>33</v>
      </c>
      <c r="BQ15" s="33" t="s">
        <v>34</v>
      </c>
      <c r="BR15" s="48" t="s">
        <v>35</v>
      </c>
      <c r="BS15" s="24"/>
      <c r="BT15" s="38">
        <v>1</v>
      </c>
      <c r="BU15" s="34">
        <f>BU11+0.003472</f>
        <v>0.3819413333333333</v>
      </c>
      <c r="BV15" s="34">
        <f>BU15+0.0069444</f>
        <v>0.38888573333333332</v>
      </c>
      <c r="BW15" s="33" t="s">
        <v>19</v>
      </c>
      <c r="BX15" s="33" t="s">
        <v>31</v>
      </c>
      <c r="BY15" s="33" t="s">
        <v>32</v>
      </c>
      <c r="BZ15" s="33" t="s">
        <v>33</v>
      </c>
      <c r="CA15" s="33" t="s">
        <v>34</v>
      </c>
      <c r="CB15" s="48" t="s">
        <v>35</v>
      </c>
      <c r="CC15" s="24"/>
      <c r="CD15" s="24" t="s">
        <v>60</v>
      </c>
      <c r="CG15" t="s">
        <v>61</v>
      </c>
    </row>
    <row r="16" spans="1:93" x14ac:dyDescent="0.35">
      <c r="A16" s="26">
        <v>2</v>
      </c>
      <c r="B16" s="35">
        <f>C15</f>
        <v>0.40346933333333329</v>
      </c>
      <c r="C16" s="34">
        <f t="shared" ref="C16:C20" si="16">B16+0.021528</f>
        <v>0.42499733333333328</v>
      </c>
      <c r="D16" s="23" t="s">
        <v>35</v>
      </c>
      <c r="E16" s="23" t="s">
        <v>19</v>
      </c>
      <c r="F16" s="23" t="s">
        <v>31</v>
      </c>
      <c r="G16" s="23" t="s">
        <v>32</v>
      </c>
      <c r="H16" s="23" t="s">
        <v>33</v>
      </c>
      <c r="I16" s="49" t="s">
        <v>34</v>
      </c>
      <c r="J16" s="49"/>
      <c r="K16" s="26">
        <v>2</v>
      </c>
      <c r="L16" s="35">
        <f>M15</f>
        <v>0.40138533333333332</v>
      </c>
      <c r="M16" s="34">
        <f t="shared" ref="M16:M20" si="17">L16+0.019444</f>
        <v>0.42082933333333333</v>
      </c>
      <c r="N16" s="23" t="s">
        <v>35</v>
      </c>
      <c r="O16" s="23" t="s">
        <v>19</v>
      </c>
      <c r="P16" s="23" t="s">
        <v>31</v>
      </c>
      <c r="Q16" s="23" t="s">
        <v>32</v>
      </c>
      <c r="R16" s="23" t="s">
        <v>33</v>
      </c>
      <c r="S16" s="49" t="s">
        <v>34</v>
      </c>
      <c r="V16" s="26">
        <v>2</v>
      </c>
      <c r="W16" s="35">
        <f>X15</f>
        <v>0.39930233333333331</v>
      </c>
      <c r="X16" s="34">
        <f t="shared" ref="X16:X20" si="18">W16+0.017361</f>
        <v>0.41666333333333333</v>
      </c>
      <c r="Y16" s="23" t="s">
        <v>35</v>
      </c>
      <c r="Z16" s="23" t="s">
        <v>19</v>
      </c>
      <c r="AA16" s="23" t="s">
        <v>31</v>
      </c>
      <c r="AB16" s="23" t="s">
        <v>32</v>
      </c>
      <c r="AC16" s="23" t="s">
        <v>33</v>
      </c>
      <c r="AD16" s="49" t="s">
        <v>34</v>
      </c>
      <c r="AF16" s="26">
        <v>2</v>
      </c>
      <c r="AG16" s="35">
        <f>AH15</f>
        <v>0.39791333333333329</v>
      </c>
      <c r="AH16" s="34">
        <f t="shared" ref="AH16:AH20" si="19">AG16+0.015972</f>
        <v>0.41388533333333327</v>
      </c>
      <c r="AI16" s="23" t="s">
        <v>35</v>
      </c>
      <c r="AJ16" s="23" t="s">
        <v>19</v>
      </c>
      <c r="AK16" s="23" t="s">
        <v>31</v>
      </c>
      <c r="AL16" s="23" t="s">
        <v>32</v>
      </c>
      <c r="AM16" s="23" t="s">
        <v>33</v>
      </c>
      <c r="AN16" s="49" t="s">
        <v>34</v>
      </c>
      <c r="AP16" s="26">
        <v>2</v>
      </c>
      <c r="AQ16" s="35">
        <f>AR15</f>
        <v>0.39583033333333328</v>
      </c>
      <c r="AR16" s="34">
        <f t="shared" ref="AR16:AR20" si="20">AQ16+0.013889</f>
        <v>0.40971933333333327</v>
      </c>
      <c r="AS16" s="23" t="s">
        <v>35</v>
      </c>
      <c r="AT16" s="23" t="s">
        <v>19</v>
      </c>
      <c r="AU16" s="23" t="s">
        <v>31</v>
      </c>
      <c r="AV16" s="23" t="s">
        <v>32</v>
      </c>
      <c r="AW16" s="23" t="s">
        <v>33</v>
      </c>
      <c r="AX16" s="49" t="s">
        <v>34</v>
      </c>
      <c r="AY16" s="24"/>
      <c r="AZ16" s="26">
        <v>2</v>
      </c>
      <c r="BA16" s="35">
        <f>BB15</f>
        <v>0.39721933333333331</v>
      </c>
      <c r="BB16" s="34">
        <f t="shared" ref="BB16:BB20" si="21">BA16+0.011806</f>
        <v>0.4090253333333333</v>
      </c>
      <c r="BC16" s="23" t="s">
        <v>35</v>
      </c>
      <c r="BD16" s="23" t="s">
        <v>19</v>
      </c>
      <c r="BE16" s="23" t="s">
        <v>31</v>
      </c>
      <c r="BF16" s="23" t="s">
        <v>32</v>
      </c>
      <c r="BG16" s="23" t="s">
        <v>33</v>
      </c>
      <c r="BH16" s="49" t="s">
        <v>34</v>
      </c>
      <c r="BI16" s="24"/>
      <c r="BJ16" s="26">
        <v>2</v>
      </c>
      <c r="BK16" s="35">
        <f>BL15</f>
        <v>0.39235833333333331</v>
      </c>
      <c r="BL16" s="34">
        <f t="shared" ref="BL16:BL20" si="22">BK16+0.010417</f>
        <v>0.40277533333333332</v>
      </c>
      <c r="BM16" s="23" t="s">
        <v>35</v>
      </c>
      <c r="BN16" s="23" t="s">
        <v>19</v>
      </c>
      <c r="BO16" s="23" t="s">
        <v>31</v>
      </c>
      <c r="BP16" s="23" t="s">
        <v>32</v>
      </c>
      <c r="BQ16" s="23" t="s">
        <v>33</v>
      </c>
      <c r="BR16" s="49" t="s">
        <v>34</v>
      </c>
      <c r="BS16" s="24"/>
      <c r="BT16" s="26">
        <v>2</v>
      </c>
      <c r="BU16" s="35">
        <f>BV15</f>
        <v>0.38888573333333332</v>
      </c>
      <c r="BV16" s="34">
        <f t="shared" ref="BV16:BV20" si="23">BU16+0.0069444</f>
        <v>0.39583013333333333</v>
      </c>
      <c r="BW16" s="23" t="s">
        <v>35</v>
      </c>
      <c r="BX16" s="23" t="s">
        <v>19</v>
      </c>
      <c r="BY16" s="23" t="s">
        <v>31</v>
      </c>
      <c r="BZ16" s="23" t="s">
        <v>32</v>
      </c>
      <c r="CA16" s="23" t="s">
        <v>33</v>
      </c>
      <c r="CB16" s="49" t="s">
        <v>34</v>
      </c>
      <c r="CC16" s="24"/>
      <c r="CD16">
        <v>10</v>
      </c>
      <c r="CG16">
        <f>CD16*$CE$14</f>
        <v>25</v>
      </c>
      <c r="CH16" s="24"/>
    </row>
    <row r="17" spans="1:86" x14ac:dyDescent="0.35">
      <c r="A17" s="26">
        <v>3</v>
      </c>
      <c r="B17" s="35">
        <f t="shared" ref="B17:B20" si="24">C16</f>
        <v>0.42499733333333328</v>
      </c>
      <c r="C17" s="34">
        <f t="shared" si="16"/>
        <v>0.44652533333333327</v>
      </c>
      <c r="D17" s="23" t="s">
        <v>34</v>
      </c>
      <c r="E17" s="23" t="s">
        <v>35</v>
      </c>
      <c r="F17" s="23" t="s">
        <v>19</v>
      </c>
      <c r="G17" s="23" t="s">
        <v>31</v>
      </c>
      <c r="H17" s="23" t="s">
        <v>32</v>
      </c>
      <c r="I17" s="49" t="s">
        <v>33</v>
      </c>
      <c r="J17" s="49"/>
      <c r="K17" s="26">
        <v>3</v>
      </c>
      <c r="L17" s="35">
        <f t="shared" ref="L17:L20" si="25">M16</f>
        <v>0.42082933333333333</v>
      </c>
      <c r="M17" s="34">
        <f t="shared" si="17"/>
        <v>0.44027333333333335</v>
      </c>
      <c r="N17" s="23" t="s">
        <v>34</v>
      </c>
      <c r="O17" s="23" t="s">
        <v>35</v>
      </c>
      <c r="P17" s="23" t="s">
        <v>19</v>
      </c>
      <c r="Q17" s="23" t="s">
        <v>31</v>
      </c>
      <c r="R17" s="23" t="s">
        <v>32</v>
      </c>
      <c r="S17" s="49" t="s">
        <v>33</v>
      </c>
      <c r="V17" s="26">
        <v>3</v>
      </c>
      <c r="W17" s="35">
        <f t="shared" ref="W17:W20" si="26">X16</f>
        <v>0.41666333333333333</v>
      </c>
      <c r="X17" s="34">
        <f t="shared" si="18"/>
        <v>0.43402433333333335</v>
      </c>
      <c r="Y17" s="23" t="s">
        <v>34</v>
      </c>
      <c r="Z17" s="23" t="s">
        <v>35</v>
      </c>
      <c r="AA17" s="23" t="s">
        <v>19</v>
      </c>
      <c r="AB17" s="23" t="s">
        <v>31</v>
      </c>
      <c r="AC17" s="23" t="s">
        <v>32</v>
      </c>
      <c r="AD17" s="49" t="s">
        <v>33</v>
      </c>
      <c r="AF17" s="26">
        <v>3</v>
      </c>
      <c r="AG17" s="35">
        <f t="shared" ref="AG17:AG20" si="27">AH16</f>
        <v>0.41388533333333327</v>
      </c>
      <c r="AH17" s="34">
        <f t="shared" si="19"/>
        <v>0.42985733333333326</v>
      </c>
      <c r="AI17" s="23" t="s">
        <v>34</v>
      </c>
      <c r="AJ17" s="23" t="s">
        <v>35</v>
      </c>
      <c r="AK17" s="23" t="s">
        <v>19</v>
      </c>
      <c r="AL17" s="23" t="s">
        <v>31</v>
      </c>
      <c r="AM17" s="23" t="s">
        <v>32</v>
      </c>
      <c r="AN17" s="49" t="s">
        <v>33</v>
      </c>
      <c r="AP17" s="26">
        <v>3</v>
      </c>
      <c r="AQ17" s="35">
        <f t="shared" ref="AQ17:AQ20" si="28">AR16</f>
        <v>0.40971933333333327</v>
      </c>
      <c r="AR17" s="34">
        <f t="shared" si="20"/>
        <v>0.42360833333333325</v>
      </c>
      <c r="AS17" s="23" t="s">
        <v>34</v>
      </c>
      <c r="AT17" s="23" t="s">
        <v>35</v>
      </c>
      <c r="AU17" s="23" t="s">
        <v>19</v>
      </c>
      <c r="AV17" s="23" t="s">
        <v>31</v>
      </c>
      <c r="AW17" s="23" t="s">
        <v>32</v>
      </c>
      <c r="AX17" s="49" t="s">
        <v>33</v>
      </c>
      <c r="AY17" s="24"/>
      <c r="AZ17" s="26">
        <v>3</v>
      </c>
      <c r="BA17" s="35">
        <f t="shared" ref="BA17:BA20" si="29">BB16</f>
        <v>0.4090253333333333</v>
      </c>
      <c r="BB17" s="34">
        <f t="shared" si="21"/>
        <v>0.42083133333333328</v>
      </c>
      <c r="BC17" s="23" t="s">
        <v>34</v>
      </c>
      <c r="BD17" s="23" t="s">
        <v>35</v>
      </c>
      <c r="BE17" s="23" t="s">
        <v>19</v>
      </c>
      <c r="BF17" s="23" t="s">
        <v>31</v>
      </c>
      <c r="BG17" s="23" t="s">
        <v>32</v>
      </c>
      <c r="BH17" s="49" t="s">
        <v>33</v>
      </c>
      <c r="BI17" s="24"/>
      <c r="BJ17" s="26">
        <v>3</v>
      </c>
      <c r="BK17" s="35">
        <f t="shared" ref="BK17:BK20" si="30">BL16</f>
        <v>0.40277533333333332</v>
      </c>
      <c r="BL17" s="34">
        <f t="shared" si="22"/>
        <v>0.41319233333333333</v>
      </c>
      <c r="BM17" s="23" t="s">
        <v>34</v>
      </c>
      <c r="BN17" s="23" t="s">
        <v>35</v>
      </c>
      <c r="BO17" s="23" t="s">
        <v>19</v>
      </c>
      <c r="BP17" s="23" t="s">
        <v>31</v>
      </c>
      <c r="BQ17" s="23" t="s">
        <v>32</v>
      </c>
      <c r="BR17" s="49" t="s">
        <v>33</v>
      </c>
      <c r="BS17" s="24"/>
      <c r="BT17" s="26">
        <v>3</v>
      </c>
      <c r="BU17" s="35">
        <f t="shared" ref="BU17:BU20" si="31">BV16</f>
        <v>0.39583013333333333</v>
      </c>
      <c r="BV17" s="34">
        <f t="shared" si="23"/>
        <v>0.40277453333333335</v>
      </c>
      <c r="BW17" s="23" t="s">
        <v>34</v>
      </c>
      <c r="BX17" s="23" t="s">
        <v>35</v>
      </c>
      <c r="BY17" s="23" t="s">
        <v>19</v>
      </c>
      <c r="BZ17" s="23" t="s">
        <v>31</v>
      </c>
      <c r="CA17" s="23" t="s">
        <v>32</v>
      </c>
      <c r="CB17" s="49" t="s">
        <v>33</v>
      </c>
      <c r="CC17" s="24"/>
      <c r="CD17">
        <v>9</v>
      </c>
      <c r="CG17">
        <f t="shared" ref="CG17:CG20" si="32">CD17*$CE$14</f>
        <v>22.5</v>
      </c>
      <c r="CH17" s="24"/>
    </row>
    <row r="18" spans="1:86" x14ac:dyDescent="0.35">
      <c r="A18" s="26">
        <v>4</v>
      </c>
      <c r="B18" s="35">
        <f t="shared" si="24"/>
        <v>0.44652533333333327</v>
      </c>
      <c r="C18" s="34">
        <f t="shared" si="16"/>
        <v>0.46805333333333327</v>
      </c>
      <c r="D18" s="23" t="s">
        <v>33</v>
      </c>
      <c r="E18" s="23" t="s">
        <v>34</v>
      </c>
      <c r="F18" s="23" t="s">
        <v>35</v>
      </c>
      <c r="G18" s="23" t="s">
        <v>19</v>
      </c>
      <c r="H18" s="23" t="s">
        <v>31</v>
      </c>
      <c r="I18" s="49" t="s">
        <v>32</v>
      </c>
      <c r="J18" s="49"/>
      <c r="K18" s="26">
        <v>4</v>
      </c>
      <c r="L18" s="35">
        <f t="shared" si="25"/>
        <v>0.44027333333333335</v>
      </c>
      <c r="M18" s="34">
        <f t="shared" si="17"/>
        <v>0.45971733333333337</v>
      </c>
      <c r="N18" s="23" t="s">
        <v>33</v>
      </c>
      <c r="O18" s="23" t="s">
        <v>34</v>
      </c>
      <c r="P18" s="23" t="s">
        <v>35</v>
      </c>
      <c r="Q18" s="23" t="s">
        <v>19</v>
      </c>
      <c r="R18" s="23" t="s">
        <v>31</v>
      </c>
      <c r="S18" s="49" t="s">
        <v>32</v>
      </c>
      <c r="V18" s="26">
        <v>4</v>
      </c>
      <c r="W18" s="35">
        <f t="shared" si="26"/>
        <v>0.43402433333333335</v>
      </c>
      <c r="X18" s="34">
        <f t="shared" si="18"/>
        <v>0.45138533333333336</v>
      </c>
      <c r="Y18" s="23" t="s">
        <v>33</v>
      </c>
      <c r="Z18" s="23" t="s">
        <v>34</v>
      </c>
      <c r="AA18" s="23" t="s">
        <v>35</v>
      </c>
      <c r="AB18" s="23" t="s">
        <v>19</v>
      </c>
      <c r="AC18" s="23" t="s">
        <v>31</v>
      </c>
      <c r="AD18" s="49" t="s">
        <v>32</v>
      </c>
      <c r="AF18" s="26">
        <v>4</v>
      </c>
      <c r="AG18" s="35">
        <f t="shared" si="27"/>
        <v>0.42985733333333326</v>
      </c>
      <c r="AH18" s="34">
        <f t="shared" si="19"/>
        <v>0.44582933333333324</v>
      </c>
      <c r="AI18" s="23" t="s">
        <v>33</v>
      </c>
      <c r="AJ18" s="23" t="s">
        <v>34</v>
      </c>
      <c r="AK18" s="23" t="s">
        <v>35</v>
      </c>
      <c r="AL18" s="23" t="s">
        <v>19</v>
      </c>
      <c r="AM18" s="23" t="s">
        <v>31</v>
      </c>
      <c r="AN18" s="49" t="s">
        <v>32</v>
      </c>
      <c r="AP18" s="26">
        <v>4</v>
      </c>
      <c r="AQ18" s="35">
        <f t="shared" si="28"/>
        <v>0.42360833333333325</v>
      </c>
      <c r="AR18" s="34">
        <f t="shared" si="20"/>
        <v>0.43749733333333324</v>
      </c>
      <c r="AS18" s="23" t="s">
        <v>33</v>
      </c>
      <c r="AT18" s="23" t="s">
        <v>34</v>
      </c>
      <c r="AU18" s="23" t="s">
        <v>35</v>
      </c>
      <c r="AV18" s="23" t="s">
        <v>19</v>
      </c>
      <c r="AW18" s="23" t="s">
        <v>31</v>
      </c>
      <c r="AX18" s="49" t="s">
        <v>32</v>
      </c>
      <c r="AY18" s="24"/>
      <c r="AZ18" s="26">
        <v>4</v>
      </c>
      <c r="BA18" s="35">
        <f t="shared" si="29"/>
        <v>0.42083133333333328</v>
      </c>
      <c r="BB18" s="34">
        <f t="shared" si="21"/>
        <v>0.43263733333333326</v>
      </c>
      <c r="BC18" s="23" t="s">
        <v>33</v>
      </c>
      <c r="BD18" s="23" t="s">
        <v>34</v>
      </c>
      <c r="BE18" s="23" t="s">
        <v>35</v>
      </c>
      <c r="BF18" s="23" t="s">
        <v>19</v>
      </c>
      <c r="BG18" s="23" t="s">
        <v>31</v>
      </c>
      <c r="BH18" s="49" t="s">
        <v>32</v>
      </c>
      <c r="BI18" s="24"/>
      <c r="BJ18" s="26">
        <v>4</v>
      </c>
      <c r="BK18" s="35">
        <f t="shared" si="30"/>
        <v>0.41319233333333333</v>
      </c>
      <c r="BL18" s="34">
        <f t="shared" si="22"/>
        <v>0.42360933333333334</v>
      </c>
      <c r="BM18" s="23" t="s">
        <v>33</v>
      </c>
      <c r="BN18" s="23" t="s">
        <v>34</v>
      </c>
      <c r="BO18" s="23" t="s">
        <v>35</v>
      </c>
      <c r="BP18" s="23" t="s">
        <v>19</v>
      </c>
      <c r="BQ18" s="23" t="s">
        <v>31</v>
      </c>
      <c r="BR18" s="49" t="s">
        <v>32</v>
      </c>
      <c r="BS18" s="24"/>
      <c r="BT18" s="26">
        <v>4</v>
      </c>
      <c r="BU18" s="35">
        <f t="shared" si="31"/>
        <v>0.40277453333333335</v>
      </c>
      <c r="BV18" s="34">
        <f t="shared" si="23"/>
        <v>0.40971893333333337</v>
      </c>
      <c r="BW18" s="23" t="s">
        <v>33</v>
      </c>
      <c r="BX18" s="23" t="s">
        <v>34</v>
      </c>
      <c r="BY18" s="23" t="s">
        <v>35</v>
      </c>
      <c r="BZ18" s="23" t="s">
        <v>19</v>
      </c>
      <c r="CA18" s="23" t="s">
        <v>31</v>
      </c>
      <c r="CB18" s="49" t="s">
        <v>32</v>
      </c>
      <c r="CC18" s="24"/>
      <c r="CD18">
        <v>8</v>
      </c>
      <c r="CG18">
        <f t="shared" si="32"/>
        <v>20</v>
      </c>
      <c r="CH18" s="24"/>
    </row>
    <row r="19" spans="1:86" x14ac:dyDescent="0.35">
      <c r="A19" s="26">
        <v>5</v>
      </c>
      <c r="B19" s="35">
        <f t="shared" si="24"/>
        <v>0.46805333333333327</v>
      </c>
      <c r="C19" s="34">
        <f t="shared" si="16"/>
        <v>0.48958133333333326</v>
      </c>
      <c r="D19" s="23" t="s">
        <v>32</v>
      </c>
      <c r="E19" s="23" t="s">
        <v>33</v>
      </c>
      <c r="F19" s="23" t="s">
        <v>34</v>
      </c>
      <c r="G19" s="23" t="s">
        <v>35</v>
      </c>
      <c r="H19" s="23" t="s">
        <v>19</v>
      </c>
      <c r="I19" s="49" t="s">
        <v>31</v>
      </c>
      <c r="J19" s="49"/>
      <c r="K19" s="26">
        <v>5</v>
      </c>
      <c r="L19" s="35">
        <f t="shared" si="25"/>
        <v>0.45971733333333337</v>
      </c>
      <c r="M19" s="34">
        <f t="shared" si="17"/>
        <v>0.47916133333333338</v>
      </c>
      <c r="N19" s="23" t="s">
        <v>32</v>
      </c>
      <c r="O19" s="23" t="s">
        <v>33</v>
      </c>
      <c r="P19" s="23" t="s">
        <v>34</v>
      </c>
      <c r="Q19" s="23" t="s">
        <v>35</v>
      </c>
      <c r="R19" s="23" t="s">
        <v>19</v>
      </c>
      <c r="S19" s="49" t="s">
        <v>31</v>
      </c>
      <c r="V19" s="26">
        <v>5</v>
      </c>
      <c r="W19" s="35">
        <f t="shared" si="26"/>
        <v>0.45138533333333336</v>
      </c>
      <c r="X19" s="34">
        <f t="shared" si="18"/>
        <v>0.46874633333333338</v>
      </c>
      <c r="Y19" s="23" t="s">
        <v>32</v>
      </c>
      <c r="Z19" s="23" t="s">
        <v>33</v>
      </c>
      <c r="AA19" s="23" t="s">
        <v>34</v>
      </c>
      <c r="AB19" s="23" t="s">
        <v>35</v>
      </c>
      <c r="AC19" s="23" t="s">
        <v>19</v>
      </c>
      <c r="AD19" s="49" t="s">
        <v>31</v>
      </c>
      <c r="AF19" s="26">
        <v>5</v>
      </c>
      <c r="AG19" s="35">
        <f t="shared" si="27"/>
        <v>0.44582933333333324</v>
      </c>
      <c r="AH19" s="34">
        <f t="shared" si="19"/>
        <v>0.46180133333333323</v>
      </c>
      <c r="AI19" s="23" t="s">
        <v>32</v>
      </c>
      <c r="AJ19" s="23" t="s">
        <v>33</v>
      </c>
      <c r="AK19" s="23" t="s">
        <v>34</v>
      </c>
      <c r="AL19" s="23" t="s">
        <v>35</v>
      </c>
      <c r="AM19" s="23" t="s">
        <v>19</v>
      </c>
      <c r="AN19" s="49" t="s">
        <v>31</v>
      </c>
      <c r="AP19" s="26">
        <v>5</v>
      </c>
      <c r="AQ19" s="35">
        <f t="shared" si="28"/>
        <v>0.43749733333333324</v>
      </c>
      <c r="AR19" s="34">
        <f t="shared" si="20"/>
        <v>0.45138633333333322</v>
      </c>
      <c r="AS19" s="23" t="s">
        <v>32</v>
      </c>
      <c r="AT19" s="23" t="s">
        <v>33</v>
      </c>
      <c r="AU19" s="23" t="s">
        <v>34</v>
      </c>
      <c r="AV19" s="23" t="s">
        <v>35</v>
      </c>
      <c r="AW19" s="23" t="s">
        <v>19</v>
      </c>
      <c r="AX19" s="49" t="s">
        <v>31</v>
      </c>
      <c r="AY19" s="24"/>
      <c r="AZ19" s="26">
        <v>5</v>
      </c>
      <c r="BA19" s="35">
        <f t="shared" si="29"/>
        <v>0.43263733333333326</v>
      </c>
      <c r="BB19" s="34">
        <f t="shared" si="21"/>
        <v>0.44444333333333325</v>
      </c>
      <c r="BC19" s="23" t="s">
        <v>32</v>
      </c>
      <c r="BD19" s="23" t="s">
        <v>33</v>
      </c>
      <c r="BE19" s="23" t="s">
        <v>34</v>
      </c>
      <c r="BF19" s="23" t="s">
        <v>35</v>
      </c>
      <c r="BG19" s="23" t="s">
        <v>19</v>
      </c>
      <c r="BH19" s="49" t="s">
        <v>31</v>
      </c>
      <c r="BI19" s="24"/>
      <c r="BJ19" s="26">
        <v>5</v>
      </c>
      <c r="BK19" s="35">
        <f t="shared" si="30"/>
        <v>0.42360933333333334</v>
      </c>
      <c r="BL19" s="34">
        <f t="shared" si="22"/>
        <v>0.43402633333333335</v>
      </c>
      <c r="BM19" s="23" t="s">
        <v>32</v>
      </c>
      <c r="BN19" s="23" t="s">
        <v>33</v>
      </c>
      <c r="BO19" s="23" t="s">
        <v>34</v>
      </c>
      <c r="BP19" s="23" t="s">
        <v>35</v>
      </c>
      <c r="BQ19" s="23" t="s">
        <v>19</v>
      </c>
      <c r="BR19" s="49" t="s">
        <v>31</v>
      </c>
      <c r="BS19" s="24"/>
      <c r="BT19" s="26">
        <v>5</v>
      </c>
      <c r="BU19" s="35">
        <f t="shared" si="31"/>
        <v>0.40971893333333337</v>
      </c>
      <c r="BV19" s="34">
        <f t="shared" si="23"/>
        <v>0.41666333333333339</v>
      </c>
      <c r="BW19" s="23" t="s">
        <v>32</v>
      </c>
      <c r="BX19" s="23" t="s">
        <v>33</v>
      </c>
      <c r="BY19" s="23" t="s">
        <v>34</v>
      </c>
      <c r="BZ19" s="23" t="s">
        <v>35</v>
      </c>
      <c r="CA19" s="23" t="s">
        <v>19</v>
      </c>
      <c r="CB19" s="49" t="s">
        <v>31</v>
      </c>
      <c r="CC19" s="24"/>
      <c r="CD19">
        <v>7</v>
      </c>
      <c r="CG19">
        <f t="shared" si="32"/>
        <v>17.5</v>
      </c>
      <c r="CH19" s="24"/>
    </row>
    <row r="20" spans="1:86" x14ac:dyDescent="0.35">
      <c r="A20" s="26">
        <v>6</v>
      </c>
      <c r="B20" s="35">
        <f t="shared" si="24"/>
        <v>0.48958133333333326</v>
      </c>
      <c r="C20" s="34">
        <f t="shared" si="16"/>
        <v>0.5111093333333333</v>
      </c>
      <c r="D20" s="23" t="s">
        <v>31</v>
      </c>
      <c r="E20" s="23" t="s">
        <v>32</v>
      </c>
      <c r="F20" s="23" t="s">
        <v>33</v>
      </c>
      <c r="G20" s="23" t="s">
        <v>34</v>
      </c>
      <c r="H20" s="23" t="s">
        <v>35</v>
      </c>
      <c r="I20" s="49" t="s">
        <v>19</v>
      </c>
      <c r="J20" s="49"/>
      <c r="K20" s="26">
        <v>6</v>
      </c>
      <c r="L20" s="35">
        <f t="shared" si="25"/>
        <v>0.47916133333333338</v>
      </c>
      <c r="M20" s="34">
        <f t="shared" si="17"/>
        <v>0.4986053333333334</v>
      </c>
      <c r="N20" s="23" t="s">
        <v>31</v>
      </c>
      <c r="O20" s="23" t="s">
        <v>32</v>
      </c>
      <c r="P20" s="23" t="s">
        <v>33</v>
      </c>
      <c r="Q20" s="23" t="s">
        <v>34</v>
      </c>
      <c r="R20" s="23" t="s">
        <v>35</v>
      </c>
      <c r="S20" s="49" t="s">
        <v>19</v>
      </c>
      <c r="V20" s="26">
        <v>6</v>
      </c>
      <c r="W20" s="35">
        <f t="shared" si="26"/>
        <v>0.46874633333333338</v>
      </c>
      <c r="X20" s="34">
        <f t="shared" si="18"/>
        <v>0.48610733333333339</v>
      </c>
      <c r="Y20" s="23" t="s">
        <v>31</v>
      </c>
      <c r="Z20" s="23" t="s">
        <v>32</v>
      </c>
      <c r="AA20" s="23" t="s">
        <v>33</v>
      </c>
      <c r="AB20" s="23" t="s">
        <v>34</v>
      </c>
      <c r="AC20" s="23" t="s">
        <v>35</v>
      </c>
      <c r="AD20" s="49" t="s">
        <v>19</v>
      </c>
      <c r="AF20" s="26">
        <v>6</v>
      </c>
      <c r="AG20" s="35">
        <f t="shared" si="27"/>
        <v>0.46180133333333323</v>
      </c>
      <c r="AH20" s="34">
        <f t="shared" si="19"/>
        <v>0.47777333333333322</v>
      </c>
      <c r="AI20" s="23" t="s">
        <v>31</v>
      </c>
      <c r="AJ20" s="23" t="s">
        <v>32</v>
      </c>
      <c r="AK20" s="23" t="s">
        <v>33</v>
      </c>
      <c r="AL20" s="23" t="s">
        <v>34</v>
      </c>
      <c r="AM20" s="23" t="s">
        <v>35</v>
      </c>
      <c r="AN20" s="49" t="s">
        <v>19</v>
      </c>
      <c r="AP20" s="26">
        <v>6</v>
      </c>
      <c r="AQ20" s="35">
        <f t="shared" si="28"/>
        <v>0.45138633333333322</v>
      </c>
      <c r="AR20" s="34">
        <f t="shared" si="20"/>
        <v>0.46527533333333321</v>
      </c>
      <c r="AS20" s="23" t="s">
        <v>31</v>
      </c>
      <c r="AT20" s="23" t="s">
        <v>32</v>
      </c>
      <c r="AU20" s="23" t="s">
        <v>33</v>
      </c>
      <c r="AV20" s="23" t="s">
        <v>34</v>
      </c>
      <c r="AW20" s="23" t="s">
        <v>35</v>
      </c>
      <c r="AX20" s="49" t="s">
        <v>19</v>
      </c>
      <c r="AY20" s="24"/>
      <c r="AZ20" s="26">
        <v>6</v>
      </c>
      <c r="BA20" s="35">
        <f t="shared" si="29"/>
        <v>0.44444333333333325</v>
      </c>
      <c r="BB20" s="34">
        <f t="shared" si="21"/>
        <v>0.45624933333333323</v>
      </c>
      <c r="BC20" s="23" t="s">
        <v>31</v>
      </c>
      <c r="BD20" s="23" t="s">
        <v>32</v>
      </c>
      <c r="BE20" s="23" t="s">
        <v>33</v>
      </c>
      <c r="BF20" s="23" t="s">
        <v>34</v>
      </c>
      <c r="BG20" s="23" t="s">
        <v>35</v>
      </c>
      <c r="BH20" s="49" t="s">
        <v>19</v>
      </c>
      <c r="BI20" s="24"/>
      <c r="BJ20" s="26">
        <v>6</v>
      </c>
      <c r="BK20" s="35">
        <f t="shared" si="30"/>
        <v>0.43402633333333335</v>
      </c>
      <c r="BL20" s="34">
        <f t="shared" si="22"/>
        <v>0.44444333333333336</v>
      </c>
      <c r="BM20" s="23" t="s">
        <v>31</v>
      </c>
      <c r="BN20" s="23" t="s">
        <v>32</v>
      </c>
      <c r="BO20" s="23" t="s">
        <v>33</v>
      </c>
      <c r="BP20" s="23" t="s">
        <v>34</v>
      </c>
      <c r="BQ20" s="23" t="s">
        <v>35</v>
      </c>
      <c r="BR20" s="49" t="s">
        <v>19</v>
      </c>
      <c r="BS20" s="24"/>
      <c r="BT20" s="26">
        <v>6</v>
      </c>
      <c r="BU20" s="35">
        <f t="shared" si="31"/>
        <v>0.41666333333333339</v>
      </c>
      <c r="BV20" s="34">
        <f t="shared" si="23"/>
        <v>0.4236077333333334</v>
      </c>
      <c r="BW20" s="23" t="s">
        <v>31</v>
      </c>
      <c r="BX20" s="23" t="s">
        <v>32</v>
      </c>
      <c r="BY20" s="23" t="s">
        <v>33</v>
      </c>
      <c r="BZ20" s="23" t="s">
        <v>34</v>
      </c>
      <c r="CA20" s="23" t="s">
        <v>35</v>
      </c>
      <c r="CB20" s="49" t="s">
        <v>19</v>
      </c>
      <c r="CC20" s="24"/>
      <c r="CD20">
        <v>6</v>
      </c>
      <c r="CG20">
        <f t="shared" si="32"/>
        <v>15</v>
      </c>
      <c r="CH20" s="24"/>
    </row>
    <row r="21" spans="1:86" x14ac:dyDescent="0.35">
      <c r="A21" s="24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24"/>
      <c r="V21" s="24"/>
      <c r="W21" s="24"/>
      <c r="X21" s="24"/>
      <c r="Y21" s="24"/>
      <c r="Z21" s="24"/>
      <c r="AA21" s="24"/>
      <c r="AB21" s="24"/>
      <c r="AC21" s="24"/>
      <c r="AD21" s="24"/>
      <c r="AF21" s="24"/>
      <c r="AG21" s="24"/>
      <c r="AH21" s="24"/>
      <c r="AI21" s="24"/>
      <c r="AJ21" s="24"/>
      <c r="AK21" s="24"/>
      <c r="AL21" s="24"/>
      <c r="AM21" s="24"/>
      <c r="AN21" s="24"/>
      <c r="AP21" s="24"/>
      <c r="AQ21" s="24"/>
      <c r="AR21" s="24"/>
      <c r="AS21" s="24"/>
      <c r="AT21" s="24"/>
      <c r="AU21" s="24"/>
      <c r="AV21" s="24"/>
      <c r="AW21" s="24"/>
      <c r="AX21" s="24"/>
      <c r="AY21" s="24"/>
      <c r="AZ21" s="24"/>
      <c r="BA21" s="24"/>
      <c r="BB21" s="24"/>
      <c r="BC21" s="24"/>
      <c r="BD21" s="24"/>
      <c r="BE21" s="24"/>
      <c r="BF21" s="24"/>
      <c r="BG21" s="24"/>
      <c r="BH21" s="24"/>
      <c r="BI21" s="24"/>
      <c r="BJ21" s="24"/>
      <c r="BK21" s="24"/>
      <c r="BL21" s="24"/>
      <c r="BM21" s="24"/>
      <c r="BN21" s="24"/>
      <c r="BO21" s="24"/>
      <c r="BP21" s="24"/>
      <c r="BQ21" s="24"/>
      <c r="BR21" s="24"/>
      <c r="BS21" s="24"/>
      <c r="BT21" s="24"/>
      <c r="BU21" s="24"/>
      <c r="BV21" s="24"/>
      <c r="BW21" s="24"/>
      <c r="BX21" s="24"/>
      <c r="BY21" s="24"/>
      <c r="BZ21" s="24"/>
      <c r="CA21" s="24"/>
      <c r="CB21" s="24"/>
      <c r="CC21" s="24"/>
    </row>
    <row r="22" spans="1:86" x14ac:dyDescent="0.35">
      <c r="A22" s="24" t="s">
        <v>62</v>
      </c>
      <c r="B22" s="24"/>
      <c r="C22" s="24"/>
      <c r="D22" s="24"/>
      <c r="E22" s="24"/>
      <c r="F22" s="24"/>
      <c r="G22" s="24"/>
      <c r="H22" s="24"/>
      <c r="I22" s="24"/>
      <c r="J22" s="24"/>
      <c r="K22" s="24" t="s">
        <v>62</v>
      </c>
      <c r="L22" s="24"/>
      <c r="M22" s="24"/>
      <c r="N22" s="24"/>
      <c r="O22" s="24"/>
      <c r="P22" s="24"/>
      <c r="Q22" s="24"/>
      <c r="R22" s="24"/>
      <c r="S22" s="24"/>
      <c r="V22" s="24" t="s">
        <v>62</v>
      </c>
      <c r="W22" s="24"/>
      <c r="X22" s="24"/>
      <c r="Y22" s="24"/>
      <c r="Z22" s="24"/>
      <c r="AA22" s="24"/>
      <c r="AB22" s="24"/>
      <c r="AC22" s="24"/>
      <c r="AD22" s="24"/>
      <c r="AF22" s="24" t="s">
        <v>62</v>
      </c>
      <c r="AG22" s="24"/>
      <c r="AH22" s="24"/>
      <c r="AI22" s="24"/>
      <c r="AJ22" s="24"/>
      <c r="AK22" s="24"/>
      <c r="AL22" s="24"/>
      <c r="AM22" s="24"/>
      <c r="AN22" s="24"/>
      <c r="AP22" s="24" t="s">
        <v>62</v>
      </c>
      <c r="AQ22" s="24"/>
      <c r="AR22" s="24"/>
      <c r="AS22" s="24"/>
      <c r="AT22" s="24"/>
      <c r="AU22" s="24"/>
      <c r="AV22" s="24"/>
      <c r="AW22" s="24"/>
      <c r="AX22" s="24"/>
      <c r="AY22" s="24"/>
      <c r="AZ22" s="24" t="s">
        <v>62</v>
      </c>
      <c r="BA22" s="24"/>
      <c r="BB22" s="24"/>
      <c r="BC22" s="24"/>
      <c r="BD22" s="24"/>
      <c r="BE22" s="24"/>
      <c r="BF22" s="24"/>
      <c r="BG22" s="24"/>
      <c r="BH22" s="24"/>
      <c r="BI22" s="24"/>
      <c r="BJ22" s="24" t="s">
        <v>62</v>
      </c>
      <c r="BK22" s="24"/>
      <c r="BL22" s="24"/>
      <c r="BM22" s="24"/>
      <c r="BN22" s="24"/>
      <c r="BO22" s="24"/>
      <c r="BP22" s="24"/>
      <c r="BQ22" s="24"/>
      <c r="BR22" s="24"/>
      <c r="BS22" s="24"/>
      <c r="BT22" s="24" t="s">
        <v>62</v>
      </c>
      <c r="BU22" s="24"/>
      <c r="BV22" s="24"/>
      <c r="BW22" s="24"/>
      <c r="BX22" s="24"/>
      <c r="BY22" s="24"/>
      <c r="BZ22" s="24"/>
      <c r="CA22" s="24"/>
      <c r="CB22" s="24"/>
      <c r="CC22" s="24"/>
    </row>
    <row r="23" spans="1:86" x14ac:dyDescent="0.35">
      <c r="A23" s="24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24"/>
      <c r="V23" s="24"/>
      <c r="W23" s="24"/>
      <c r="X23" s="24"/>
      <c r="Y23" s="24"/>
      <c r="Z23" s="24"/>
      <c r="AA23" s="24"/>
      <c r="AB23" s="24"/>
      <c r="AC23" s="24"/>
      <c r="AD23" s="24"/>
      <c r="AF23" s="24"/>
      <c r="AG23" s="24"/>
      <c r="AH23" s="24"/>
      <c r="AI23" s="24"/>
      <c r="AJ23" s="24"/>
      <c r="AK23" s="24"/>
      <c r="AL23" s="24"/>
      <c r="AM23" s="24"/>
      <c r="AN23" s="24"/>
      <c r="AP23" s="24"/>
      <c r="AQ23" s="24"/>
      <c r="AR23" s="24"/>
      <c r="AS23" s="24"/>
      <c r="AT23" s="24"/>
      <c r="AU23" s="24"/>
      <c r="AV23" s="24"/>
      <c r="AW23" s="24"/>
      <c r="AX23" s="24"/>
      <c r="AY23" s="24"/>
      <c r="AZ23" s="24"/>
      <c r="BA23" s="24"/>
      <c r="BB23" s="24"/>
      <c r="BC23" s="24"/>
      <c r="BD23" s="24"/>
      <c r="BE23" s="24"/>
      <c r="BF23" s="24"/>
      <c r="BG23" s="24"/>
      <c r="BH23" s="24"/>
      <c r="BI23" s="24"/>
      <c r="BJ23" s="24"/>
      <c r="BK23" s="24"/>
      <c r="BL23" s="24"/>
      <c r="BM23" s="24"/>
      <c r="BN23" s="24"/>
      <c r="BO23" s="24"/>
      <c r="BP23" s="24"/>
      <c r="BQ23" s="24"/>
      <c r="BR23" s="24"/>
      <c r="BS23" s="24"/>
      <c r="BT23" s="24"/>
      <c r="BU23" s="24"/>
      <c r="BV23" s="24"/>
      <c r="BW23" s="24"/>
      <c r="BX23" s="24"/>
      <c r="BY23" s="24"/>
      <c r="BZ23" s="24"/>
      <c r="CA23" s="24"/>
      <c r="CB23" s="24"/>
      <c r="CC23" s="24"/>
    </row>
    <row r="24" spans="1:86" x14ac:dyDescent="0.35">
      <c r="A24" s="24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24"/>
      <c r="V24" s="24"/>
      <c r="W24" s="24"/>
      <c r="X24" s="24"/>
      <c r="Y24" s="24"/>
      <c r="Z24" s="24"/>
      <c r="AA24" s="24"/>
      <c r="AB24" s="24"/>
      <c r="AC24" s="24"/>
      <c r="AD24" s="24"/>
      <c r="AF24" s="24"/>
      <c r="AG24" s="24"/>
      <c r="AH24" s="24"/>
      <c r="AI24" s="24"/>
      <c r="AJ24" s="24"/>
      <c r="AK24" s="24"/>
      <c r="AL24" s="24"/>
      <c r="AM24" s="24"/>
      <c r="AN24" s="24"/>
      <c r="AP24" s="24"/>
      <c r="AQ24" s="24"/>
      <c r="AR24" s="24"/>
      <c r="AS24" s="24"/>
      <c r="AT24" s="24"/>
      <c r="AU24" s="24"/>
      <c r="AV24" s="24"/>
      <c r="AW24" s="24"/>
      <c r="AX24" s="24"/>
      <c r="AY24" s="24"/>
      <c r="AZ24" s="24"/>
      <c r="BA24" s="24"/>
      <c r="BB24" s="24"/>
      <c r="BC24" s="24"/>
      <c r="BD24" s="24"/>
      <c r="BE24" s="24"/>
      <c r="BF24" s="24"/>
      <c r="BG24" s="24"/>
      <c r="BH24" s="24"/>
      <c r="BI24" s="24"/>
      <c r="BJ24" s="24"/>
      <c r="BK24" s="24"/>
      <c r="BL24" s="24"/>
      <c r="BM24" s="24"/>
      <c r="BN24" s="24"/>
      <c r="BO24" s="24"/>
      <c r="BP24" s="24"/>
      <c r="BQ24" s="24"/>
      <c r="BR24" s="24"/>
      <c r="BS24" s="24"/>
      <c r="BT24" s="24"/>
      <c r="BU24" s="24"/>
      <c r="BV24" s="24"/>
      <c r="BW24" s="24"/>
      <c r="BX24" s="24"/>
      <c r="BY24" s="24"/>
      <c r="BZ24" s="24"/>
      <c r="CA24" s="24"/>
      <c r="CB24" s="24"/>
      <c r="CC24" s="24"/>
    </row>
    <row r="25" spans="1:86" x14ac:dyDescent="0.35">
      <c r="A25" s="24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24"/>
      <c r="V25" s="24"/>
      <c r="W25" s="24"/>
      <c r="X25" s="24"/>
      <c r="Y25" s="24"/>
      <c r="Z25" s="24"/>
      <c r="AA25" s="24"/>
      <c r="AB25" s="24"/>
      <c r="AC25" s="24"/>
      <c r="AD25" s="24"/>
      <c r="AF25" s="24"/>
      <c r="AG25" s="24"/>
      <c r="AH25" s="24"/>
      <c r="AI25" s="24"/>
      <c r="AJ25" s="24"/>
      <c r="AK25" s="24"/>
      <c r="AL25" s="24"/>
      <c r="AM25" s="24"/>
      <c r="AN25" s="24"/>
      <c r="AP25" s="24"/>
      <c r="AQ25" s="24"/>
      <c r="AR25" s="24"/>
      <c r="AS25" s="24"/>
      <c r="AT25" s="24"/>
      <c r="AU25" s="24"/>
      <c r="AV25" s="24"/>
      <c r="AW25" s="24"/>
      <c r="AX25" s="24"/>
      <c r="AY25" s="24"/>
      <c r="AZ25" s="24"/>
      <c r="BA25" s="24"/>
      <c r="BB25" s="24"/>
      <c r="BC25" s="24"/>
      <c r="BD25" s="24"/>
      <c r="BE25" s="24"/>
      <c r="BF25" s="24"/>
      <c r="BG25" s="24"/>
      <c r="BH25" s="24"/>
      <c r="BI25" s="24"/>
      <c r="BJ25" s="24"/>
      <c r="BK25" s="24"/>
      <c r="BL25" s="24"/>
      <c r="BM25" s="24"/>
      <c r="BN25" s="24"/>
      <c r="BO25" s="24"/>
      <c r="BP25" s="24"/>
      <c r="BQ25" s="24"/>
      <c r="BR25" s="24"/>
      <c r="BS25" s="24"/>
      <c r="BT25" s="24"/>
      <c r="BU25" s="24"/>
      <c r="BV25" s="24"/>
      <c r="BW25" s="24"/>
      <c r="BX25" s="24"/>
      <c r="BY25" s="24"/>
      <c r="BZ25" s="24"/>
      <c r="CA25" s="24"/>
      <c r="CB25" s="24"/>
      <c r="CC25" s="24"/>
    </row>
    <row r="26" spans="1:86" x14ac:dyDescent="0.35">
      <c r="A26" s="24"/>
      <c r="B26" s="27"/>
      <c r="C26" s="24"/>
      <c r="D26" s="24"/>
      <c r="E26" s="24"/>
      <c r="F26" s="24"/>
      <c r="G26" s="24"/>
      <c r="K26" s="24"/>
      <c r="L26" s="27" t="s">
        <v>63</v>
      </c>
      <c r="M26" s="24"/>
      <c r="N26" s="24"/>
      <c r="O26" s="24"/>
      <c r="P26" s="24"/>
      <c r="Q26" s="24"/>
      <c r="V26" s="24"/>
      <c r="W26" s="27" t="s">
        <v>63</v>
      </c>
      <c r="X26" s="24"/>
      <c r="Y26" s="24"/>
      <c r="Z26" s="24"/>
      <c r="AA26" s="24"/>
      <c r="AB26" s="24"/>
      <c r="AF26" s="24"/>
      <c r="AG26" s="27" t="s">
        <v>63</v>
      </c>
      <c r="AH26" s="24"/>
      <c r="AI26" s="24"/>
      <c r="AJ26" s="24"/>
      <c r="AK26" s="24"/>
      <c r="AL26" s="24"/>
      <c r="AP26" s="24"/>
      <c r="AQ26" s="27" t="s">
        <v>63</v>
      </c>
      <c r="AR26" s="24"/>
      <c r="AS26" s="24"/>
      <c r="AT26" s="24"/>
      <c r="AU26" s="24"/>
      <c r="AV26" s="24"/>
      <c r="AZ26" s="24"/>
      <c r="BA26" s="27" t="s">
        <v>63</v>
      </c>
      <c r="BB26" s="24"/>
      <c r="BC26" s="24"/>
      <c r="BD26" s="24"/>
      <c r="BE26" s="24"/>
      <c r="BF26" s="24"/>
      <c r="BJ26" s="24"/>
      <c r="BK26" s="27" t="s">
        <v>63</v>
      </c>
      <c r="BL26" s="24"/>
      <c r="BM26" s="24"/>
      <c r="BN26" s="24"/>
      <c r="BO26" s="24"/>
      <c r="BP26" s="24"/>
      <c r="BT26" s="24"/>
      <c r="BU26" s="27" t="s">
        <v>63</v>
      </c>
      <c r="BV26" s="24"/>
      <c r="BW26" s="24"/>
      <c r="BX26" s="24"/>
      <c r="BY26" s="24"/>
      <c r="BZ26" s="24"/>
    </row>
    <row r="27" spans="1:86" x14ac:dyDescent="0.35">
      <c r="A27" s="39"/>
      <c r="B27" s="40"/>
      <c r="C27" s="40"/>
      <c r="D27" s="40"/>
      <c r="E27" s="40"/>
      <c r="F27" s="40"/>
      <c r="G27" s="40"/>
      <c r="H27" s="40"/>
      <c r="I27" s="40"/>
      <c r="J27" s="40"/>
      <c r="K27" s="39" t="s">
        <v>21</v>
      </c>
      <c r="L27" s="40" t="s">
        <v>22</v>
      </c>
      <c r="M27" s="40" t="s">
        <v>23</v>
      </c>
      <c r="N27" s="40" t="s">
        <v>24</v>
      </c>
      <c r="O27" s="40" t="s">
        <v>25</v>
      </c>
      <c r="P27" s="40" t="s">
        <v>26</v>
      </c>
      <c r="Q27" s="40" t="s">
        <v>27</v>
      </c>
      <c r="R27" s="40" t="s">
        <v>28</v>
      </c>
      <c r="S27" s="40" t="s">
        <v>29</v>
      </c>
      <c r="V27" s="39" t="s">
        <v>21</v>
      </c>
      <c r="W27" s="40" t="s">
        <v>22</v>
      </c>
      <c r="X27" s="40" t="s">
        <v>23</v>
      </c>
      <c r="Y27" s="40" t="s">
        <v>24</v>
      </c>
      <c r="Z27" s="40" t="s">
        <v>25</v>
      </c>
      <c r="AA27" s="40" t="s">
        <v>26</v>
      </c>
      <c r="AB27" s="40" t="s">
        <v>27</v>
      </c>
      <c r="AC27" s="40" t="s">
        <v>28</v>
      </c>
      <c r="AD27" s="40" t="s">
        <v>29</v>
      </c>
      <c r="AF27" s="39" t="s">
        <v>21</v>
      </c>
      <c r="AG27" s="40" t="s">
        <v>22</v>
      </c>
      <c r="AH27" s="40" t="s">
        <v>23</v>
      </c>
      <c r="AI27" s="40" t="s">
        <v>24</v>
      </c>
      <c r="AJ27" s="40" t="s">
        <v>25</v>
      </c>
      <c r="AK27" s="40" t="s">
        <v>26</v>
      </c>
      <c r="AL27" s="40" t="s">
        <v>27</v>
      </c>
      <c r="AM27" s="40" t="s">
        <v>28</v>
      </c>
      <c r="AN27" s="40" t="s">
        <v>29</v>
      </c>
      <c r="AP27" s="39" t="s">
        <v>21</v>
      </c>
      <c r="AQ27" s="40" t="s">
        <v>22</v>
      </c>
      <c r="AR27" s="40" t="s">
        <v>23</v>
      </c>
      <c r="AS27" s="40" t="s">
        <v>24</v>
      </c>
      <c r="AT27" s="40" t="s">
        <v>25</v>
      </c>
      <c r="AU27" s="40" t="s">
        <v>26</v>
      </c>
      <c r="AV27" s="40" t="s">
        <v>27</v>
      </c>
      <c r="AW27" s="40" t="s">
        <v>28</v>
      </c>
      <c r="AX27" s="40" t="s">
        <v>29</v>
      </c>
      <c r="AY27" s="27"/>
      <c r="AZ27" s="39" t="s">
        <v>21</v>
      </c>
      <c r="BA27" s="40" t="s">
        <v>22</v>
      </c>
      <c r="BB27" s="40" t="s">
        <v>23</v>
      </c>
      <c r="BC27" s="40" t="s">
        <v>24</v>
      </c>
      <c r="BD27" s="40" t="s">
        <v>25</v>
      </c>
      <c r="BE27" s="40" t="s">
        <v>26</v>
      </c>
      <c r="BF27" s="40" t="s">
        <v>27</v>
      </c>
      <c r="BG27" s="40" t="s">
        <v>28</v>
      </c>
      <c r="BH27" s="40" t="s">
        <v>29</v>
      </c>
      <c r="BI27" s="27"/>
      <c r="BJ27" s="39" t="s">
        <v>21</v>
      </c>
      <c r="BK27" s="40" t="s">
        <v>22</v>
      </c>
      <c r="BL27" s="40" t="s">
        <v>23</v>
      </c>
      <c r="BM27" s="40" t="s">
        <v>24</v>
      </c>
      <c r="BN27" s="40" t="s">
        <v>25</v>
      </c>
      <c r="BO27" s="40" t="s">
        <v>26</v>
      </c>
      <c r="BP27" s="40" t="s">
        <v>27</v>
      </c>
      <c r="BQ27" s="40" t="s">
        <v>28</v>
      </c>
      <c r="BR27" s="40" t="s">
        <v>29</v>
      </c>
      <c r="BS27" s="24"/>
      <c r="BT27" s="39" t="s">
        <v>21</v>
      </c>
      <c r="BU27" s="40" t="s">
        <v>22</v>
      </c>
      <c r="BV27" s="40" t="s">
        <v>23</v>
      </c>
      <c r="BW27" s="40" t="s">
        <v>24</v>
      </c>
      <c r="BX27" s="40" t="s">
        <v>25</v>
      </c>
      <c r="BY27" s="40" t="s">
        <v>26</v>
      </c>
      <c r="BZ27" s="40" t="s">
        <v>27</v>
      </c>
      <c r="CA27" s="40" t="s">
        <v>28</v>
      </c>
      <c r="CB27" s="40" t="s">
        <v>29</v>
      </c>
      <c r="CC27" s="24"/>
      <c r="CD27" s="40" t="s">
        <v>64</v>
      </c>
    </row>
    <row r="28" spans="1:86" ht="15" customHeight="1" x14ac:dyDescent="0.35">
      <c r="A28" s="183"/>
      <c r="B28" s="34"/>
      <c r="C28" s="34"/>
      <c r="D28" s="33"/>
      <c r="E28" s="33"/>
      <c r="F28" s="33"/>
      <c r="G28" s="33"/>
      <c r="H28" s="33"/>
      <c r="I28" s="48"/>
      <c r="J28" s="100"/>
      <c r="K28" s="183" t="s">
        <v>65</v>
      </c>
      <c r="L28" s="34">
        <v>0.41666666666666669</v>
      </c>
      <c r="M28" s="34">
        <f>L28+0.011111</f>
        <v>0.42777766666666667</v>
      </c>
      <c r="N28" s="33" t="s">
        <v>19</v>
      </c>
      <c r="O28" s="33" t="s">
        <v>31</v>
      </c>
      <c r="P28" s="33" t="s">
        <v>32</v>
      </c>
      <c r="Q28" s="33" t="s">
        <v>33</v>
      </c>
      <c r="R28" s="33" t="s">
        <v>34</v>
      </c>
      <c r="S28" s="48" t="s">
        <v>35</v>
      </c>
      <c r="V28" s="183" t="s">
        <v>65</v>
      </c>
      <c r="W28" s="34">
        <v>0.41666666666666669</v>
      </c>
      <c r="X28" s="34">
        <f>W28+0.011111</f>
        <v>0.42777766666666667</v>
      </c>
      <c r="Y28" s="33" t="s">
        <v>19</v>
      </c>
      <c r="Z28" s="33" t="s">
        <v>31</v>
      </c>
      <c r="AA28" s="33" t="s">
        <v>32</v>
      </c>
      <c r="AB28" s="33" t="s">
        <v>33</v>
      </c>
      <c r="AC28" s="33" t="s">
        <v>34</v>
      </c>
      <c r="AD28" s="48" t="s">
        <v>35</v>
      </c>
      <c r="AF28" s="183" t="s">
        <v>65</v>
      </c>
      <c r="AG28" s="34">
        <v>0.41666666666666669</v>
      </c>
      <c r="AH28" s="34">
        <f>AG28+0.011111</f>
        <v>0.42777766666666667</v>
      </c>
      <c r="AI28" s="33" t="s">
        <v>19</v>
      </c>
      <c r="AJ28" s="33" t="s">
        <v>31</v>
      </c>
      <c r="AK28" s="33" t="s">
        <v>32</v>
      </c>
      <c r="AL28" s="33" t="s">
        <v>33</v>
      </c>
      <c r="AM28" s="33" t="s">
        <v>34</v>
      </c>
      <c r="AN28" s="48" t="s">
        <v>35</v>
      </c>
      <c r="AP28" s="183" t="s">
        <v>65</v>
      </c>
      <c r="AQ28" s="34">
        <v>0.41666666666666669</v>
      </c>
      <c r="AR28" s="34">
        <f>AQ28+0.011111</f>
        <v>0.42777766666666667</v>
      </c>
      <c r="AS28" s="33" t="s">
        <v>19</v>
      </c>
      <c r="AT28" s="33" t="s">
        <v>31</v>
      </c>
      <c r="AU28" s="33" t="s">
        <v>32</v>
      </c>
      <c r="AV28" s="33" t="s">
        <v>33</v>
      </c>
      <c r="AW28" s="33" t="s">
        <v>34</v>
      </c>
      <c r="AX28" s="48" t="s">
        <v>35</v>
      </c>
      <c r="AY28" s="24"/>
      <c r="AZ28" s="183" t="s">
        <v>65</v>
      </c>
      <c r="BA28" s="34">
        <v>0.52777777777777779</v>
      </c>
      <c r="BB28" s="34">
        <f>BA28+0.01111</f>
        <v>0.53888777777777774</v>
      </c>
      <c r="BC28" s="33" t="s">
        <v>19</v>
      </c>
      <c r="BD28" s="33" t="s">
        <v>31</v>
      </c>
      <c r="BE28" s="33" t="s">
        <v>32</v>
      </c>
      <c r="BF28" s="33" t="s">
        <v>33</v>
      </c>
      <c r="BG28" s="33" t="s">
        <v>34</v>
      </c>
      <c r="BH28" s="48" t="s">
        <v>35</v>
      </c>
      <c r="BI28" s="24"/>
      <c r="BJ28" s="183" t="s">
        <v>65</v>
      </c>
      <c r="BK28" s="34">
        <v>0.41666666666666669</v>
      </c>
      <c r="BL28" s="34">
        <f>BK28+0.011111</f>
        <v>0.42777766666666667</v>
      </c>
      <c r="BM28" s="33" t="s">
        <v>19</v>
      </c>
      <c r="BN28" s="33" t="s">
        <v>31</v>
      </c>
      <c r="BO28" s="33" t="s">
        <v>32</v>
      </c>
      <c r="BP28" s="33" t="s">
        <v>33</v>
      </c>
      <c r="BQ28" s="33" t="s">
        <v>34</v>
      </c>
      <c r="BR28" s="48" t="s">
        <v>35</v>
      </c>
      <c r="BS28" s="24"/>
      <c r="BT28" s="183" t="s">
        <v>65</v>
      </c>
      <c r="BU28" s="34">
        <v>0.41666666666666669</v>
      </c>
      <c r="BV28" s="34">
        <f>BU28+0.011111</f>
        <v>0.42777766666666667</v>
      </c>
      <c r="BW28" s="33" t="s">
        <v>19</v>
      </c>
      <c r="BX28" s="33" t="s">
        <v>31</v>
      </c>
      <c r="BY28" s="33" t="s">
        <v>32</v>
      </c>
      <c r="BZ28" s="33" t="s">
        <v>33</v>
      </c>
      <c r="CA28" s="33" t="s">
        <v>34</v>
      </c>
      <c r="CB28" s="48" t="s">
        <v>35</v>
      </c>
      <c r="CC28" s="24"/>
      <c r="CD28" s="24"/>
    </row>
    <row r="29" spans="1:86" ht="15" customHeight="1" x14ac:dyDescent="0.35">
      <c r="A29" s="184"/>
      <c r="B29" s="35"/>
      <c r="C29" s="34"/>
      <c r="D29" s="23"/>
      <c r="E29" s="23"/>
      <c r="F29" s="23"/>
      <c r="G29" s="23"/>
      <c r="H29" s="23"/>
      <c r="I29" s="49"/>
      <c r="J29" s="24"/>
      <c r="K29" s="184"/>
      <c r="L29" s="35">
        <f>M28</f>
        <v>0.42777766666666667</v>
      </c>
      <c r="M29" s="34">
        <f t="shared" ref="M29:M33" si="33">L29+0.011111</f>
        <v>0.43888866666666665</v>
      </c>
      <c r="N29" s="23" t="s">
        <v>35</v>
      </c>
      <c r="O29" s="23" t="s">
        <v>19</v>
      </c>
      <c r="P29" s="23" t="s">
        <v>31</v>
      </c>
      <c r="Q29" s="23" t="s">
        <v>32</v>
      </c>
      <c r="R29" s="23" t="s">
        <v>33</v>
      </c>
      <c r="S29" s="49" t="s">
        <v>34</v>
      </c>
      <c r="V29" s="184"/>
      <c r="W29" s="35">
        <f>X28</f>
        <v>0.42777766666666667</v>
      </c>
      <c r="X29" s="34">
        <f t="shared" ref="X29:X33" si="34">W29+0.011111</f>
        <v>0.43888866666666665</v>
      </c>
      <c r="Y29" s="23" t="s">
        <v>35</v>
      </c>
      <c r="Z29" s="23" t="s">
        <v>19</v>
      </c>
      <c r="AA29" s="23" t="s">
        <v>31</v>
      </c>
      <c r="AB29" s="23" t="s">
        <v>32</v>
      </c>
      <c r="AC29" s="23" t="s">
        <v>33</v>
      </c>
      <c r="AD29" s="49" t="s">
        <v>34</v>
      </c>
      <c r="AF29" s="184"/>
      <c r="AG29" s="35">
        <f>AH28</f>
        <v>0.42777766666666667</v>
      </c>
      <c r="AH29" s="34">
        <f t="shared" ref="AH29:AH33" si="35">AG29+0.011111</f>
        <v>0.43888866666666665</v>
      </c>
      <c r="AI29" s="23" t="s">
        <v>35</v>
      </c>
      <c r="AJ29" s="23" t="s">
        <v>19</v>
      </c>
      <c r="AK29" s="23" t="s">
        <v>31</v>
      </c>
      <c r="AL29" s="23" t="s">
        <v>32</v>
      </c>
      <c r="AM29" s="23" t="s">
        <v>33</v>
      </c>
      <c r="AN29" s="49" t="s">
        <v>34</v>
      </c>
      <c r="AP29" s="184"/>
      <c r="AQ29" s="35">
        <f>AR28</f>
        <v>0.42777766666666667</v>
      </c>
      <c r="AR29" s="34">
        <f t="shared" ref="AR29:AR33" si="36">AQ29+0.011111</f>
        <v>0.43888866666666665</v>
      </c>
      <c r="AS29" s="23" t="s">
        <v>35</v>
      </c>
      <c r="AT29" s="23" t="s">
        <v>19</v>
      </c>
      <c r="AU29" s="23" t="s">
        <v>31</v>
      </c>
      <c r="AV29" s="23" t="s">
        <v>32</v>
      </c>
      <c r="AW29" s="23" t="s">
        <v>33</v>
      </c>
      <c r="AX29" s="49" t="s">
        <v>34</v>
      </c>
      <c r="AY29" s="24"/>
      <c r="AZ29" s="184"/>
      <c r="BA29" s="35">
        <f>BB28</f>
        <v>0.53888777777777774</v>
      </c>
      <c r="BB29" s="34">
        <f t="shared" ref="BB29:BB33" si="37">BA29+0.01111</f>
        <v>0.5499977777777777</v>
      </c>
      <c r="BC29" s="23" t="s">
        <v>35</v>
      </c>
      <c r="BD29" s="23" t="s">
        <v>19</v>
      </c>
      <c r="BE29" s="23" t="s">
        <v>31</v>
      </c>
      <c r="BF29" s="23" t="s">
        <v>32</v>
      </c>
      <c r="BG29" s="23" t="s">
        <v>33</v>
      </c>
      <c r="BH29" s="49" t="s">
        <v>34</v>
      </c>
      <c r="BI29" s="24"/>
      <c r="BJ29" s="184"/>
      <c r="BK29" s="35">
        <f>BL28</f>
        <v>0.42777766666666667</v>
      </c>
      <c r="BL29" s="34">
        <f t="shared" ref="BL29:BL33" si="38">BK29+0.011111</f>
        <v>0.43888866666666665</v>
      </c>
      <c r="BM29" s="23" t="s">
        <v>35</v>
      </c>
      <c r="BN29" s="23" t="s">
        <v>19</v>
      </c>
      <c r="BO29" s="23" t="s">
        <v>31</v>
      </c>
      <c r="BP29" s="23" t="s">
        <v>32</v>
      </c>
      <c r="BQ29" s="23" t="s">
        <v>33</v>
      </c>
      <c r="BR29" s="49" t="s">
        <v>34</v>
      </c>
      <c r="BS29" s="24"/>
      <c r="BT29" s="184"/>
      <c r="BU29" s="35">
        <f>BV28</f>
        <v>0.42777766666666667</v>
      </c>
      <c r="BV29" s="34">
        <f t="shared" ref="BV29:BV33" si="39">BU29+0.011111</f>
        <v>0.43888866666666665</v>
      </c>
      <c r="BW29" s="23" t="s">
        <v>35</v>
      </c>
      <c r="BX29" s="23" t="s">
        <v>19</v>
      </c>
      <c r="BY29" s="23" t="s">
        <v>31</v>
      </c>
      <c r="BZ29" s="23" t="s">
        <v>32</v>
      </c>
      <c r="CA29" s="23" t="s">
        <v>33</v>
      </c>
      <c r="CB29" s="49" t="s">
        <v>34</v>
      </c>
      <c r="CC29" s="24"/>
      <c r="CD29" s="24"/>
    </row>
    <row r="30" spans="1:86" ht="15" customHeight="1" x14ac:dyDescent="0.35">
      <c r="A30" s="184"/>
      <c r="B30" s="35"/>
      <c r="C30" s="34"/>
      <c r="D30" s="23"/>
      <c r="E30" s="23"/>
      <c r="F30" s="23"/>
      <c r="G30" s="23"/>
      <c r="H30" s="23"/>
      <c r="I30" s="49"/>
      <c r="J30" s="24"/>
      <c r="K30" s="184"/>
      <c r="L30" s="35">
        <f t="shared" ref="L30:L33" si="40">M29</f>
        <v>0.43888866666666665</v>
      </c>
      <c r="M30" s="34">
        <f t="shared" si="33"/>
        <v>0.44999966666666663</v>
      </c>
      <c r="N30" s="23" t="s">
        <v>34</v>
      </c>
      <c r="O30" s="23" t="s">
        <v>35</v>
      </c>
      <c r="P30" s="23" t="s">
        <v>19</v>
      </c>
      <c r="Q30" s="23" t="s">
        <v>31</v>
      </c>
      <c r="R30" s="23" t="s">
        <v>32</v>
      </c>
      <c r="S30" s="49" t="s">
        <v>33</v>
      </c>
      <c r="V30" s="184"/>
      <c r="W30" s="35">
        <f t="shared" ref="W30:W33" si="41">X29</f>
        <v>0.43888866666666665</v>
      </c>
      <c r="X30" s="34">
        <f t="shared" si="34"/>
        <v>0.44999966666666663</v>
      </c>
      <c r="Y30" s="23" t="s">
        <v>34</v>
      </c>
      <c r="Z30" s="23" t="s">
        <v>35</v>
      </c>
      <c r="AA30" s="23" t="s">
        <v>19</v>
      </c>
      <c r="AB30" s="23" t="s">
        <v>31</v>
      </c>
      <c r="AC30" s="23" t="s">
        <v>32</v>
      </c>
      <c r="AD30" s="49" t="s">
        <v>33</v>
      </c>
      <c r="AF30" s="184"/>
      <c r="AG30" s="35">
        <f t="shared" ref="AG30:AG33" si="42">AH29</f>
        <v>0.43888866666666665</v>
      </c>
      <c r="AH30" s="34">
        <f t="shared" si="35"/>
        <v>0.44999966666666663</v>
      </c>
      <c r="AI30" s="23" t="s">
        <v>34</v>
      </c>
      <c r="AJ30" s="23" t="s">
        <v>35</v>
      </c>
      <c r="AK30" s="23" t="s">
        <v>19</v>
      </c>
      <c r="AL30" s="23" t="s">
        <v>31</v>
      </c>
      <c r="AM30" s="23" t="s">
        <v>32</v>
      </c>
      <c r="AN30" s="49" t="s">
        <v>33</v>
      </c>
      <c r="AP30" s="184"/>
      <c r="AQ30" s="35">
        <f t="shared" ref="AQ30:AQ33" si="43">AR29</f>
        <v>0.43888866666666665</v>
      </c>
      <c r="AR30" s="34">
        <f t="shared" si="36"/>
        <v>0.44999966666666663</v>
      </c>
      <c r="AS30" s="23" t="s">
        <v>34</v>
      </c>
      <c r="AT30" s="23" t="s">
        <v>35</v>
      </c>
      <c r="AU30" s="23" t="s">
        <v>19</v>
      </c>
      <c r="AV30" s="23" t="s">
        <v>31</v>
      </c>
      <c r="AW30" s="23" t="s">
        <v>32</v>
      </c>
      <c r="AX30" s="49" t="s">
        <v>33</v>
      </c>
      <c r="AY30" s="24"/>
      <c r="AZ30" s="184"/>
      <c r="BA30" s="35">
        <f t="shared" ref="BA30:BA33" si="44">BB29</f>
        <v>0.5499977777777777</v>
      </c>
      <c r="BB30" s="34">
        <f t="shared" si="37"/>
        <v>0.56110777777777765</v>
      </c>
      <c r="BC30" s="23" t="s">
        <v>34</v>
      </c>
      <c r="BD30" s="23" t="s">
        <v>35</v>
      </c>
      <c r="BE30" s="23" t="s">
        <v>19</v>
      </c>
      <c r="BF30" s="23" t="s">
        <v>31</v>
      </c>
      <c r="BG30" s="23" t="s">
        <v>32</v>
      </c>
      <c r="BH30" s="49" t="s">
        <v>33</v>
      </c>
      <c r="BI30" s="24"/>
      <c r="BJ30" s="184"/>
      <c r="BK30" s="35">
        <f t="shared" ref="BK30:BK33" si="45">BL29</f>
        <v>0.43888866666666665</v>
      </c>
      <c r="BL30" s="34">
        <f t="shared" si="38"/>
        <v>0.44999966666666663</v>
      </c>
      <c r="BM30" s="23" t="s">
        <v>34</v>
      </c>
      <c r="BN30" s="23" t="s">
        <v>35</v>
      </c>
      <c r="BO30" s="23" t="s">
        <v>19</v>
      </c>
      <c r="BP30" s="23" t="s">
        <v>31</v>
      </c>
      <c r="BQ30" s="23" t="s">
        <v>32</v>
      </c>
      <c r="BR30" s="49" t="s">
        <v>33</v>
      </c>
      <c r="BS30" s="24"/>
      <c r="BT30" s="184"/>
      <c r="BU30" s="35">
        <f t="shared" ref="BU30:BU33" si="46">BV29</f>
        <v>0.43888866666666665</v>
      </c>
      <c r="BV30" s="34">
        <f t="shared" si="39"/>
        <v>0.44999966666666663</v>
      </c>
      <c r="BW30" s="23" t="s">
        <v>34</v>
      </c>
      <c r="BX30" s="23" t="s">
        <v>35</v>
      </c>
      <c r="BY30" s="23" t="s">
        <v>19</v>
      </c>
      <c r="BZ30" s="23" t="s">
        <v>31</v>
      </c>
      <c r="CA30" s="23" t="s">
        <v>32</v>
      </c>
      <c r="CB30" s="49" t="s">
        <v>33</v>
      </c>
      <c r="CC30" s="24"/>
      <c r="CD30" s="24"/>
    </row>
    <row r="31" spans="1:86" ht="15" customHeight="1" x14ac:dyDescent="0.35">
      <c r="A31" s="184"/>
      <c r="B31" s="35"/>
      <c r="C31" s="34"/>
      <c r="D31" s="23"/>
      <c r="E31" s="23"/>
      <c r="F31" s="23"/>
      <c r="G31" s="23"/>
      <c r="H31" s="23"/>
      <c r="I31" s="49"/>
      <c r="J31" s="24"/>
      <c r="K31" s="184"/>
      <c r="L31" s="35">
        <f t="shared" si="40"/>
        <v>0.44999966666666663</v>
      </c>
      <c r="M31" s="34">
        <f t="shared" si="33"/>
        <v>0.46111066666666661</v>
      </c>
      <c r="N31" s="23" t="s">
        <v>33</v>
      </c>
      <c r="O31" s="23" t="s">
        <v>34</v>
      </c>
      <c r="P31" s="23" t="s">
        <v>35</v>
      </c>
      <c r="Q31" s="23" t="s">
        <v>19</v>
      </c>
      <c r="R31" s="23" t="s">
        <v>31</v>
      </c>
      <c r="S31" s="49" t="s">
        <v>32</v>
      </c>
      <c r="V31" s="184"/>
      <c r="W31" s="35">
        <f t="shared" si="41"/>
        <v>0.44999966666666663</v>
      </c>
      <c r="X31" s="34">
        <f t="shared" si="34"/>
        <v>0.46111066666666661</v>
      </c>
      <c r="Y31" s="23" t="s">
        <v>33</v>
      </c>
      <c r="Z31" s="23" t="s">
        <v>34</v>
      </c>
      <c r="AA31" s="23" t="s">
        <v>35</v>
      </c>
      <c r="AB31" s="23" t="s">
        <v>19</v>
      </c>
      <c r="AC31" s="23" t="s">
        <v>31</v>
      </c>
      <c r="AD31" s="49" t="s">
        <v>32</v>
      </c>
      <c r="AF31" s="184"/>
      <c r="AG31" s="35">
        <f t="shared" si="42"/>
        <v>0.44999966666666663</v>
      </c>
      <c r="AH31" s="34">
        <f t="shared" si="35"/>
        <v>0.46111066666666661</v>
      </c>
      <c r="AI31" s="23" t="s">
        <v>33</v>
      </c>
      <c r="AJ31" s="23" t="s">
        <v>34</v>
      </c>
      <c r="AK31" s="23" t="s">
        <v>35</v>
      </c>
      <c r="AL31" s="23" t="s">
        <v>19</v>
      </c>
      <c r="AM31" s="23" t="s">
        <v>31</v>
      </c>
      <c r="AN31" s="49" t="s">
        <v>32</v>
      </c>
      <c r="AP31" s="184"/>
      <c r="AQ31" s="35">
        <f t="shared" si="43"/>
        <v>0.44999966666666663</v>
      </c>
      <c r="AR31" s="34">
        <f t="shared" si="36"/>
        <v>0.46111066666666661</v>
      </c>
      <c r="AS31" s="23" t="s">
        <v>33</v>
      </c>
      <c r="AT31" s="23" t="s">
        <v>34</v>
      </c>
      <c r="AU31" s="23" t="s">
        <v>35</v>
      </c>
      <c r="AV31" s="23" t="s">
        <v>19</v>
      </c>
      <c r="AW31" s="23" t="s">
        <v>31</v>
      </c>
      <c r="AX31" s="49" t="s">
        <v>32</v>
      </c>
      <c r="AY31" s="24"/>
      <c r="AZ31" s="184"/>
      <c r="BA31" s="35">
        <f t="shared" si="44"/>
        <v>0.56110777777777765</v>
      </c>
      <c r="BB31" s="34">
        <f t="shared" si="37"/>
        <v>0.5722177777777776</v>
      </c>
      <c r="BC31" s="23" t="s">
        <v>33</v>
      </c>
      <c r="BD31" s="23" t="s">
        <v>34</v>
      </c>
      <c r="BE31" s="23" t="s">
        <v>35</v>
      </c>
      <c r="BF31" s="23" t="s">
        <v>19</v>
      </c>
      <c r="BG31" s="23" t="s">
        <v>31</v>
      </c>
      <c r="BH31" s="49" t="s">
        <v>32</v>
      </c>
      <c r="BI31" s="24"/>
      <c r="BJ31" s="184"/>
      <c r="BK31" s="35">
        <f t="shared" si="45"/>
        <v>0.44999966666666663</v>
      </c>
      <c r="BL31" s="34">
        <f t="shared" si="38"/>
        <v>0.46111066666666661</v>
      </c>
      <c r="BM31" s="23" t="s">
        <v>33</v>
      </c>
      <c r="BN31" s="23" t="s">
        <v>34</v>
      </c>
      <c r="BO31" s="23" t="s">
        <v>35</v>
      </c>
      <c r="BP31" s="23" t="s">
        <v>19</v>
      </c>
      <c r="BQ31" s="23" t="s">
        <v>31</v>
      </c>
      <c r="BR31" s="49" t="s">
        <v>32</v>
      </c>
      <c r="BS31" s="24"/>
      <c r="BT31" s="184"/>
      <c r="BU31" s="35">
        <f t="shared" si="46"/>
        <v>0.44999966666666663</v>
      </c>
      <c r="BV31" s="34">
        <f t="shared" si="39"/>
        <v>0.46111066666666661</v>
      </c>
      <c r="BW31" s="23" t="s">
        <v>33</v>
      </c>
      <c r="BX31" s="23" t="s">
        <v>34</v>
      </c>
      <c r="BY31" s="23" t="s">
        <v>35</v>
      </c>
      <c r="BZ31" s="23" t="s">
        <v>19</v>
      </c>
      <c r="CA31" s="23" t="s">
        <v>31</v>
      </c>
      <c r="CB31" s="49" t="s">
        <v>32</v>
      </c>
      <c r="CC31" s="24"/>
      <c r="CD31" s="24"/>
    </row>
    <row r="32" spans="1:86" ht="15" customHeight="1" x14ac:dyDescent="0.35">
      <c r="A32" s="184"/>
      <c r="B32" s="35"/>
      <c r="C32" s="34"/>
      <c r="D32" s="23"/>
      <c r="E32" s="23"/>
      <c r="F32" s="23"/>
      <c r="G32" s="23"/>
      <c r="H32" s="23"/>
      <c r="I32" s="49"/>
      <c r="J32" s="24"/>
      <c r="K32" s="184"/>
      <c r="L32" s="35">
        <f t="shared" si="40"/>
        <v>0.46111066666666661</v>
      </c>
      <c r="M32" s="34">
        <f t="shared" si="33"/>
        <v>0.4722216666666666</v>
      </c>
      <c r="N32" s="23" t="s">
        <v>32</v>
      </c>
      <c r="O32" s="23" t="s">
        <v>33</v>
      </c>
      <c r="P32" s="23" t="s">
        <v>34</v>
      </c>
      <c r="Q32" s="23" t="s">
        <v>35</v>
      </c>
      <c r="R32" s="23" t="s">
        <v>19</v>
      </c>
      <c r="S32" s="49" t="s">
        <v>31</v>
      </c>
      <c r="V32" s="184"/>
      <c r="W32" s="35">
        <f t="shared" si="41"/>
        <v>0.46111066666666661</v>
      </c>
      <c r="X32" s="34">
        <f t="shared" si="34"/>
        <v>0.4722216666666666</v>
      </c>
      <c r="Y32" s="23" t="s">
        <v>32</v>
      </c>
      <c r="Z32" s="23" t="s">
        <v>33</v>
      </c>
      <c r="AA32" s="23" t="s">
        <v>34</v>
      </c>
      <c r="AB32" s="23" t="s">
        <v>35</v>
      </c>
      <c r="AC32" s="23" t="s">
        <v>19</v>
      </c>
      <c r="AD32" s="49" t="s">
        <v>31</v>
      </c>
      <c r="AF32" s="184"/>
      <c r="AG32" s="35">
        <f t="shared" si="42"/>
        <v>0.46111066666666661</v>
      </c>
      <c r="AH32" s="34">
        <f t="shared" si="35"/>
        <v>0.4722216666666666</v>
      </c>
      <c r="AI32" s="23" t="s">
        <v>32</v>
      </c>
      <c r="AJ32" s="23" t="s">
        <v>33</v>
      </c>
      <c r="AK32" s="23" t="s">
        <v>34</v>
      </c>
      <c r="AL32" s="23" t="s">
        <v>35</v>
      </c>
      <c r="AM32" s="23" t="s">
        <v>19</v>
      </c>
      <c r="AN32" s="49" t="s">
        <v>31</v>
      </c>
      <c r="AP32" s="184"/>
      <c r="AQ32" s="35">
        <f t="shared" si="43"/>
        <v>0.46111066666666661</v>
      </c>
      <c r="AR32" s="34">
        <f t="shared" si="36"/>
        <v>0.4722216666666666</v>
      </c>
      <c r="AS32" s="23" t="s">
        <v>32</v>
      </c>
      <c r="AT32" s="23" t="s">
        <v>33</v>
      </c>
      <c r="AU32" s="23" t="s">
        <v>34</v>
      </c>
      <c r="AV32" s="23" t="s">
        <v>35</v>
      </c>
      <c r="AW32" s="23" t="s">
        <v>19</v>
      </c>
      <c r="AX32" s="49" t="s">
        <v>31</v>
      </c>
      <c r="AY32" s="24"/>
      <c r="AZ32" s="184"/>
      <c r="BA32" s="35">
        <f t="shared" si="44"/>
        <v>0.5722177777777776</v>
      </c>
      <c r="BB32" s="34">
        <f t="shared" si="37"/>
        <v>0.58332777777777756</v>
      </c>
      <c r="BC32" s="23" t="s">
        <v>32</v>
      </c>
      <c r="BD32" s="23" t="s">
        <v>33</v>
      </c>
      <c r="BE32" s="23" t="s">
        <v>34</v>
      </c>
      <c r="BF32" s="23" t="s">
        <v>35</v>
      </c>
      <c r="BG32" s="23" t="s">
        <v>19</v>
      </c>
      <c r="BH32" s="49" t="s">
        <v>31</v>
      </c>
      <c r="BI32" s="24"/>
      <c r="BJ32" s="184"/>
      <c r="BK32" s="35">
        <f t="shared" si="45"/>
        <v>0.46111066666666661</v>
      </c>
      <c r="BL32" s="34">
        <f t="shared" si="38"/>
        <v>0.4722216666666666</v>
      </c>
      <c r="BM32" s="23" t="s">
        <v>32</v>
      </c>
      <c r="BN32" s="23" t="s">
        <v>33</v>
      </c>
      <c r="BO32" s="23" t="s">
        <v>34</v>
      </c>
      <c r="BP32" s="23" t="s">
        <v>35</v>
      </c>
      <c r="BQ32" s="23" t="s">
        <v>19</v>
      </c>
      <c r="BR32" s="49" t="s">
        <v>31</v>
      </c>
      <c r="BS32" s="24"/>
      <c r="BT32" s="184"/>
      <c r="BU32" s="35">
        <f t="shared" si="46"/>
        <v>0.46111066666666661</v>
      </c>
      <c r="BV32" s="34">
        <f t="shared" si="39"/>
        <v>0.4722216666666666</v>
      </c>
      <c r="BW32" s="23" t="s">
        <v>32</v>
      </c>
      <c r="BX32" s="23" t="s">
        <v>33</v>
      </c>
      <c r="BY32" s="23" t="s">
        <v>34</v>
      </c>
      <c r="BZ32" s="23" t="s">
        <v>35</v>
      </c>
      <c r="CA32" s="23" t="s">
        <v>19</v>
      </c>
      <c r="CB32" s="49" t="s">
        <v>31</v>
      </c>
      <c r="CC32" s="24"/>
      <c r="CD32" s="24"/>
    </row>
    <row r="33" spans="1:93" ht="15" customHeight="1" x14ac:dyDescent="0.35">
      <c r="A33" s="185"/>
      <c r="B33" s="35"/>
      <c r="C33" s="34"/>
      <c r="D33" s="23"/>
      <c r="E33" s="23"/>
      <c r="F33" s="23"/>
      <c r="G33" s="23"/>
      <c r="H33" s="23"/>
      <c r="I33" s="49"/>
      <c r="J33" s="49"/>
      <c r="K33" s="185"/>
      <c r="L33" s="35">
        <f t="shared" si="40"/>
        <v>0.4722216666666666</v>
      </c>
      <c r="M33" s="34">
        <f t="shared" si="33"/>
        <v>0.48333266666666658</v>
      </c>
      <c r="N33" s="23" t="s">
        <v>31</v>
      </c>
      <c r="O33" s="23" t="s">
        <v>32</v>
      </c>
      <c r="P33" s="23" t="s">
        <v>33</v>
      </c>
      <c r="Q33" s="23" t="s">
        <v>34</v>
      </c>
      <c r="R33" s="23" t="s">
        <v>35</v>
      </c>
      <c r="S33" s="49" t="s">
        <v>19</v>
      </c>
      <c r="V33" s="185"/>
      <c r="W33" s="35">
        <f t="shared" si="41"/>
        <v>0.4722216666666666</v>
      </c>
      <c r="X33" s="34">
        <f t="shared" si="34"/>
        <v>0.48333266666666658</v>
      </c>
      <c r="Y33" s="23" t="s">
        <v>31</v>
      </c>
      <c r="Z33" s="23" t="s">
        <v>32</v>
      </c>
      <c r="AA33" s="23" t="s">
        <v>33</v>
      </c>
      <c r="AB33" s="23" t="s">
        <v>34</v>
      </c>
      <c r="AC33" s="23" t="s">
        <v>35</v>
      </c>
      <c r="AD33" s="49" t="s">
        <v>19</v>
      </c>
      <c r="AF33" s="185"/>
      <c r="AG33" s="35">
        <f t="shared" si="42"/>
        <v>0.4722216666666666</v>
      </c>
      <c r="AH33" s="34">
        <f t="shared" si="35"/>
        <v>0.48333266666666658</v>
      </c>
      <c r="AI33" s="23" t="s">
        <v>31</v>
      </c>
      <c r="AJ33" s="23" t="s">
        <v>32</v>
      </c>
      <c r="AK33" s="23" t="s">
        <v>33</v>
      </c>
      <c r="AL33" s="23" t="s">
        <v>34</v>
      </c>
      <c r="AM33" s="23" t="s">
        <v>35</v>
      </c>
      <c r="AN33" s="49" t="s">
        <v>19</v>
      </c>
      <c r="AP33" s="185"/>
      <c r="AQ33" s="35">
        <f t="shared" si="43"/>
        <v>0.4722216666666666</v>
      </c>
      <c r="AR33" s="34">
        <f t="shared" si="36"/>
        <v>0.48333266666666658</v>
      </c>
      <c r="AS33" s="23" t="s">
        <v>31</v>
      </c>
      <c r="AT33" s="23" t="s">
        <v>32</v>
      </c>
      <c r="AU33" s="23" t="s">
        <v>33</v>
      </c>
      <c r="AV33" s="23" t="s">
        <v>34</v>
      </c>
      <c r="AW33" s="23" t="s">
        <v>35</v>
      </c>
      <c r="AX33" s="49" t="s">
        <v>19</v>
      </c>
      <c r="AY33" s="24"/>
      <c r="AZ33" s="185"/>
      <c r="BA33" s="35">
        <f t="shared" si="44"/>
        <v>0.58332777777777756</v>
      </c>
      <c r="BB33" s="34">
        <f t="shared" si="37"/>
        <v>0.59443777777777751</v>
      </c>
      <c r="BC33" s="23" t="s">
        <v>31</v>
      </c>
      <c r="BD33" s="23" t="s">
        <v>32</v>
      </c>
      <c r="BE33" s="23" t="s">
        <v>33</v>
      </c>
      <c r="BF33" s="23" t="s">
        <v>34</v>
      </c>
      <c r="BG33" s="23" t="s">
        <v>35</v>
      </c>
      <c r="BH33" s="49" t="s">
        <v>19</v>
      </c>
      <c r="BI33" s="24"/>
      <c r="BJ33" s="185"/>
      <c r="BK33" s="35">
        <f t="shared" si="45"/>
        <v>0.4722216666666666</v>
      </c>
      <c r="BL33" s="34">
        <f t="shared" si="38"/>
        <v>0.48333266666666658</v>
      </c>
      <c r="BM33" s="23" t="s">
        <v>31</v>
      </c>
      <c r="BN33" s="23" t="s">
        <v>32</v>
      </c>
      <c r="BO33" s="23" t="s">
        <v>33</v>
      </c>
      <c r="BP33" s="23" t="s">
        <v>34</v>
      </c>
      <c r="BQ33" s="23" t="s">
        <v>35</v>
      </c>
      <c r="BR33" s="49" t="s">
        <v>19</v>
      </c>
      <c r="BS33" s="24"/>
      <c r="BT33" s="185"/>
      <c r="BU33" s="35">
        <f t="shared" si="46"/>
        <v>0.4722216666666666</v>
      </c>
      <c r="BV33" s="34">
        <f t="shared" si="39"/>
        <v>0.48333266666666658</v>
      </c>
      <c r="BW33" s="23" t="s">
        <v>31</v>
      </c>
      <c r="BX33" s="23" t="s">
        <v>32</v>
      </c>
      <c r="BY33" s="23" t="s">
        <v>33</v>
      </c>
      <c r="BZ33" s="23" t="s">
        <v>34</v>
      </c>
      <c r="CA33" s="23" t="s">
        <v>35</v>
      </c>
      <c r="CB33" s="49" t="s">
        <v>19</v>
      </c>
      <c r="CC33" s="24"/>
    </row>
    <row r="34" spans="1:93" ht="15" customHeight="1" x14ac:dyDescent="0.35">
      <c r="A34" s="63"/>
      <c r="B34" s="25"/>
      <c r="C34" s="25"/>
      <c r="D34" s="24"/>
      <c r="E34" s="24"/>
      <c r="F34" s="24"/>
      <c r="G34" s="24"/>
      <c r="H34" s="24"/>
      <c r="I34" s="24"/>
      <c r="J34" s="24"/>
      <c r="K34" s="63" t="s">
        <v>6</v>
      </c>
      <c r="L34" s="25">
        <f>M33+0.003472</f>
        <v>0.48680466666666655</v>
      </c>
      <c r="M34" s="25"/>
      <c r="N34" s="24"/>
      <c r="O34" s="24"/>
      <c r="P34" s="24"/>
      <c r="Q34" s="24"/>
      <c r="R34" s="24"/>
      <c r="S34" s="24"/>
      <c r="V34" s="63" t="s">
        <v>6</v>
      </c>
      <c r="W34" s="25">
        <f>X33+0.003472</f>
        <v>0.48680466666666655</v>
      </c>
      <c r="X34" s="25"/>
      <c r="Y34" s="24"/>
      <c r="Z34" s="24"/>
      <c r="AA34" s="24"/>
      <c r="AB34" s="24"/>
      <c r="AC34" s="24"/>
      <c r="AD34" s="24"/>
      <c r="AF34" s="63" t="s">
        <v>6</v>
      </c>
      <c r="AG34" s="25">
        <f>AH33+0.003472</f>
        <v>0.48680466666666655</v>
      </c>
      <c r="AH34" s="25"/>
      <c r="AI34" s="24"/>
      <c r="AJ34" s="24"/>
      <c r="AK34" s="24"/>
      <c r="AL34" s="24"/>
      <c r="AM34" s="24"/>
      <c r="AN34" s="24"/>
      <c r="AP34" s="63" t="s">
        <v>6</v>
      </c>
      <c r="AQ34" s="25">
        <f>AR33+0.003472</f>
        <v>0.48680466666666655</v>
      </c>
      <c r="AR34" s="25"/>
      <c r="AS34" s="24"/>
      <c r="AT34" s="24"/>
      <c r="AU34" s="24"/>
      <c r="AV34" s="24"/>
      <c r="AW34" s="24"/>
      <c r="AX34" s="24"/>
      <c r="AY34" s="24"/>
      <c r="AZ34" s="63" t="s">
        <v>6</v>
      </c>
      <c r="BA34" s="25">
        <f>BB33+0.003472</f>
        <v>0.59790977777777754</v>
      </c>
      <c r="BB34" s="25"/>
      <c r="BC34" s="24"/>
      <c r="BD34" s="24"/>
      <c r="BE34" s="24"/>
      <c r="BF34" s="24"/>
      <c r="BG34" s="24"/>
      <c r="BH34" s="24"/>
      <c r="BI34" s="24"/>
      <c r="BJ34" s="63" t="s">
        <v>6</v>
      </c>
      <c r="BK34" s="25">
        <f>BL33+0.003472</f>
        <v>0.48680466666666655</v>
      </c>
      <c r="BL34" s="25"/>
      <c r="BM34" s="24"/>
      <c r="BN34" s="24"/>
      <c r="BO34" s="24"/>
      <c r="BP34" s="24"/>
      <c r="BQ34" s="24"/>
      <c r="BR34" s="24"/>
      <c r="BS34" s="24"/>
      <c r="BT34" s="63" t="s">
        <v>6</v>
      </c>
      <c r="BU34" s="25">
        <f>BV33+0.003472</f>
        <v>0.48680466666666655</v>
      </c>
      <c r="BV34" s="25"/>
      <c r="BW34" s="24"/>
      <c r="BX34" s="24"/>
      <c r="BY34" s="24"/>
      <c r="BZ34" s="24"/>
      <c r="CA34" s="24"/>
      <c r="CB34" s="24"/>
      <c r="CC34" s="24"/>
    </row>
    <row r="35" spans="1:93" ht="15" customHeight="1" x14ac:dyDescent="0.35">
      <c r="A35" s="24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24"/>
      <c r="V35" s="24"/>
      <c r="W35" s="24"/>
      <c r="X35" s="24"/>
      <c r="Y35" s="24"/>
      <c r="Z35" s="24"/>
      <c r="AA35" s="24"/>
      <c r="AB35" s="24"/>
      <c r="AC35" s="24"/>
      <c r="AD35" s="24"/>
      <c r="AF35" s="24"/>
      <c r="AG35" s="24"/>
      <c r="AH35" s="24"/>
      <c r="AI35" s="24"/>
      <c r="AJ35" s="24"/>
      <c r="AK35" s="24"/>
      <c r="AL35" s="24"/>
      <c r="AM35" s="24"/>
      <c r="AN35" s="24"/>
      <c r="AP35" s="24"/>
      <c r="AQ35" s="24"/>
      <c r="AR35" s="24"/>
      <c r="AS35" s="24"/>
      <c r="AT35" s="24"/>
      <c r="AU35" s="24"/>
      <c r="AV35" s="24"/>
      <c r="AW35" s="24"/>
      <c r="AX35" s="24"/>
      <c r="AY35" s="24"/>
      <c r="AZ35" s="24"/>
      <c r="BA35" s="24"/>
      <c r="BB35" s="24"/>
      <c r="BC35" s="24"/>
      <c r="BD35" s="24"/>
      <c r="BE35" s="24"/>
      <c r="BF35" s="24"/>
      <c r="BG35" s="24"/>
      <c r="BH35" s="24"/>
      <c r="BI35" s="24"/>
      <c r="BJ35" s="24"/>
      <c r="BK35" s="24"/>
      <c r="BL35" s="24"/>
      <c r="BM35" s="24"/>
      <c r="BN35" s="24"/>
      <c r="BO35" s="24"/>
      <c r="BP35" s="24"/>
      <c r="BQ35" s="24"/>
      <c r="BR35" s="24"/>
      <c r="BS35" s="24"/>
      <c r="BT35" s="24"/>
      <c r="BU35" s="24"/>
      <c r="BV35" s="24"/>
      <c r="BW35" s="24"/>
      <c r="BX35" s="24"/>
      <c r="BY35" s="24"/>
      <c r="BZ35" s="24"/>
      <c r="CA35" s="24"/>
      <c r="CB35" s="24"/>
      <c r="CC35" s="24"/>
    </row>
    <row r="36" spans="1:93" ht="15" customHeight="1" x14ac:dyDescent="0.35">
      <c r="A36" s="27"/>
      <c r="B36" s="24"/>
      <c r="C36" s="24"/>
      <c r="D36" s="24"/>
      <c r="E36" s="24"/>
      <c r="F36" s="24"/>
      <c r="G36" s="24"/>
      <c r="H36" s="24"/>
      <c r="K36" s="27" t="s">
        <v>66</v>
      </c>
      <c r="L36" s="24"/>
      <c r="M36" s="24"/>
      <c r="N36" s="24"/>
      <c r="O36" s="24"/>
      <c r="P36" s="24"/>
      <c r="Q36" s="24"/>
      <c r="R36" s="24"/>
      <c r="V36" s="27" t="s">
        <v>66</v>
      </c>
      <c r="W36" s="24"/>
      <c r="X36" s="24"/>
      <c r="Y36" s="24"/>
      <c r="Z36" s="24"/>
      <c r="AA36" s="24"/>
      <c r="AB36" s="24"/>
      <c r="AC36" s="24"/>
      <c r="AF36" s="27" t="s">
        <v>66</v>
      </c>
      <c r="AG36" s="24"/>
      <c r="AH36" s="24"/>
      <c r="AI36" s="24"/>
      <c r="AJ36" s="24"/>
      <c r="AK36" s="24"/>
      <c r="AL36" s="24"/>
      <c r="AM36" s="24"/>
      <c r="AP36" s="27" t="s">
        <v>66</v>
      </c>
      <c r="AQ36" s="24"/>
      <c r="AR36" s="24"/>
      <c r="AS36" s="24"/>
      <c r="AT36" s="24"/>
      <c r="AU36" s="24"/>
      <c r="AV36" s="24"/>
      <c r="AW36" s="24"/>
      <c r="AZ36" s="27" t="s">
        <v>66</v>
      </c>
      <c r="BA36" s="24"/>
      <c r="BB36" s="24"/>
      <c r="BC36" s="24"/>
      <c r="BD36" s="24"/>
      <c r="BE36" s="24"/>
      <c r="BF36" s="24"/>
      <c r="BG36" s="24"/>
      <c r="BJ36" s="27" t="s">
        <v>66</v>
      </c>
      <c r="BK36" s="24"/>
      <c r="BL36" s="24"/>
      <c r="BM36" s="24"/>
      <c r="BN36" s="24"/>
      <c r="BO36" s="24"/>
      <c r="BP36" s="24"/>
      <c r="BQ36" s="24"/>
      <c r="BT36" s="27" t="s">
        <v>66</v>
      </c>
      <c r="BU36" s="24"/>
      <c r="BV36" s="24"/>
      <c r="BW36" s="24"/>
      <c r="BX36" s="24"/>
      <c r="BY36" s="24"/>
      <c r="BZ36" s="24"/>
      <c r="CA36" s="24"/>
    </row>
    <row r="37" spans="1:93" ht="15" customHeight="1" x14ac:dyDescent="0.35">
      <c r="A37" s="39"/>
      <c r="B37" s="39"/>
      <c r="C37" s="39"/>
      <c r="D37" s="40"/>
      <c r="E37" s="40"/>
      <c r="F37" s="40"/>
      <c r="G37" s="40"/>
      <c r="H37" s="40"/>
      <c r="I37" s="40"/>
      <c r="J37" s="40"/>
      <c r="K37" s="39" t="s">
        <v>37</v>
      </c>
      <c r="L37" s="39" t="s">
        <v>38</v>
      </c>
      <c r="M37" s="39" t="s">
        <v>23</v>
      </c>
      <c r="N37" s="40" t="s">
        <v>29</v>
      </c>
      <c r="O37" s="40" t="s">
        <v>24</v>
      </c>
      <c r="P37" s="40" t="s">
        <v>25</v>
      </c>
      <c r="Q37" s="40" t="s">
        <v>26</v>
      </c>
      <c r="R37" s="40" t="s">
        <v>27</v>
      </c>
      <c r="S37" s="40" t="s">
        <v>28</v>
      </c>
      <c r="V37" s="39" t="s">
        <v>37</v>
      </c>
      <c r="W37" s="39" t="s">
        <v>38</v>
      </c>
      <c r="X37" s="39" t="s">
        <v>23</v>
      </c>
      <c r="Y37" s="40" t="s">
        <v>29</v>
      </c>
      <c r="Z37" s="40" t="s">
        <v>24</v>
      </c>
      <c r="AA37" s="40" t="s">
        <v>25</v>
      </c>
      <c r="AB37" s="40" t="s">
        <v>26</v>
      </c>
      <c r="AC37" s="40" t="s">
        <v>27</v>
      </c>
      <c r="AD37" s="40" t="s">
        <v>28</v>
      </c>
      <c r="AF37" s="39" t="s">
        <v>37</v>
      </c>
      <c r="AG37" s="39" t="s">
        <v>38</v>
      </c>
      <c r="AH37" s="39" t="s">
        <v>23</v>
      </c>
      <c r="AI37" s="40" t="s">
        <v>29</v>
      </c>
      <c r="AJ37" s="40" t="s">
        <v>24</v>
      </c>
      <c r="AK37" s="40" t="s">
        <v>25</v>
      </c>
      <c r="AL37" s="40" t="s">
        <v>26</v>
      </c>
      <c r="AM37" s="40" t="s">
        <v>27</v>
      </c>
      <c r="AN37" s="40" t="s">
        <v>28</v>
      </c>
      <c r="AP37" s="39" t="s">
        <v>37</v>
      </c>
      <c r="AQ37" s="39" t="s">
        <v>38</v>
      </c>
      <c r="AR37" s="39" t="s">
        <v>23</v>
      </c>
      <c r="AS37" s="40" t="s">
        <v>29</v>
      </c>
      <c r="AT37" s="40" t="s">
        <v>24</v>
      </c>
      <c r="AU37" s="40" t="s">
        <v>25</v>
      </c>
      <c r="AV37" s="40" t="s">
        <v>26</v>
      </c>
      <c r="AW37" s="40" t="s">
        <v>27</v>
      </c>
      <c r="AX37" s="40" t="s">
        <v>28</v>
      </c>
      <c r="AY37" s="27"/>
      <c r="AZ37" s="39" t="s">
        <v>37</v>
      </c>
      <c r="BA37" s="39" t="s">
        <v>38</v>
      </c>
      <c r="BB37" s="39" t="s">
        <v>23</v>
      </c>
      <c r="BC37" s="40" t="s">
        <v>29</v>
      </c>
      <c r="BD37" s="40" t="s">
        <v>24</v>
      </c>
      <c r="BE37" s="40" t="s">
        <v>25</v>
      </c>
      <c r="BF37" s="40" t="s">
        <v>26</v>
      </c>
      <c r="BG37" s="40" t="s">
        <v>27</v>
      </c>
      <c r="BH37" s="40" t="s">
        <v>28</v>
      </c>
      <c r="BI37" s="27"/>
      <c r="BJ37" s="39" t="s">
        <v>37</v>
      </c>
      <c r="BK37" s="39" t="s">
        <v>38</v>
      </c>
      <c r="BL37" s="39" t="s">
        <v>23</v>
      </c>
      <c r="BM37" s="40" t="s">
        <v>29</v>
      </c>
      <c r="BN37" s="40" t="s">
        <v>24</v>
      </c>
      <c r="BO37" s="40" t="s">
        <v>25</v>
      </c>
      <c r="BP37" s="40" t="s">
        <v>26</v>
      </c>
      <c r="BQ37" s="40" t="s">
        <v>27</v>
      </c>
      <c r="BR37" s="40" t="s">
        <v>28</v>
      </c>
      <c r="BS37" s="24"/>
      <c r="BT37" s="39" t="s">
        <v>37</v>
      </c>
      <c r="BU37" s="39" t="s">
        <v>38</v>
      </c>
      <c r="BV37" s="39" t="s">
        <v>23</v>
      </c>
      <c r="BW37" s="40" t="s">
        <v>29</v>
      </c>
      <c r="BX37" s="40" t="s">
        <v>24</v>
      </c>
      <c r="BY37" s="40" t="s">
        <v>25</v>
      </c>
      <c r="BZ37" s="40" t="s">
        <v>26</v>
      </c>
      <c r="CA37" s="40" t="s">
        <v>27</v>
      </c>
      <c r="CB37" s="40" t="s">
        <v>28</v>
      </c>
      <c r="CC37" s="24"/>
      <c r="CD37" s="53" t="s">
        <v>67</v>
      </c>
      <c r="CE37" s="3">
        <v>2.5</v>
      </c>
      <c r="CF37" s="53" t="s">
        <v>59</v>
      </c>
      <c r="CG37" s="3"/>
      <c r="CH37" s="3"/>
      <c r="CI37" s="3"/>
    </row>
    <row r="38" spans="1:93" x14ac:dyDescent="0.35">
      <c r="A38" s="38"/>
      <c r="B38" s="34"/>
      <c r="C38" s="34"/>
      <c r="D38" s="33"/>
      <c r="E38" s="33"/>
      <c r="F38" s="33"/>
      <c r="G38" s="33"/>
      <c r="H38" s="33"/>
      <c r="I38" s="48"/>
      <c r="J38" s="48"/>
      <c r="K38" s="38">
        <v>1</v>
      </c>
      <c r="L38" s="34">
        <f>L34+0.003472</f>
        <v>0.49027666666666653</v>
      </c>
      <c r="M38" s="34">
        <f>L38+0.019444</f>
        <v>0.50972066666666649</v>
      </c>
      <c r="N38" s="33" t="s">
        <v>19</v>
      </c>
      <c r="O38" s="33" t="s">
        <v>31</v>
      </c>
      <c r="P38" s="33" t="s">
        <v>32</v>
      </c>
      <c r="Q38" s="33" t="s">
        <v>33</v>
      </c>
      <c r="R38" s="33" t="s">
        <v>34</v>
      </c>
      <c r="S38" s="48" t="s">
        <v>35</v>
      </c>
      <c r="V38" s="38">
        <v>1</v>
      </c>
      <c r="W38" s="34">
        <f>W34+0.003472</f>
        <v>0.49027666666666653</v>
      </c>
      <c r="X38" s="34">
        <f>W38+0.017361</f>
        <v>0.50763766666666654</v>
      </c>
      <c r="Y38" s="33" t="s">
        <v>19</v>
      </c>
      <c r="Z38" s="33" t="s">
        <v>31</v>
      </c>
      <c r="AA38" s="33" t="s">
        <v>32</v>
      </c>
      <c r="AB38" s="33" t="s">
        <v>33</v>
      </c>
      <c r="AC38" s="33" t="s">
        <v>34</v>
      </c>
      <c r="AD38" s="48" t="s">
        <v>35</v>
      </c>
      <c r="AF38" s="38">
        <v>1</v>
      </c>
      <c r="AG38" s="34">
        <f>AG34+0.003472</f>
        <v>0.49027666666666653</v>
      </c>
      <c r="AH38" s="34">
        <f>AG38+0.015972</f>
        <v>0.50624866666666657</v>
      </c>
      <c r="AI38" s="33" t="s">
        <v>19</v>
      </c>
      <c r="AJ38" s="33" t="s">
        <v>31</v>
      </c>
      <c r="AK38" s="33" t="s">
        <v>32</v>
      </c>
      <c r="AL38" s="33" t="s">
        <v>33</v>
      </c>
      <c r="AM38" s="33" t="s">
        <v>34</v>
      </c>
      <c r="AN38" s="48" t="s">
        <v>35</v>
      </c>
      <c r="AP38" s="38">
        <v>1</v>
      </c>
      <c r="AQ38" s="34">
        <f>AQ34+0.003472</f>
        <v>0.49027666666666653</v>
      </c>
      <c r="AR38" s="34">
        <f>AQ38+0.013889</f>
        <v>0.50416566666666651</v>
      </c>
      <c r="AS38" s="33" t="s">
        <v>19</v>
      </c>
      <c r="AT38" s="33" t="s">
        <v>31</v>
      </c>
      <c r="AU38" s="33" t="s">
        <v>32</v>
      </c>
      <c r="AV38" s="33" t="s">
        <v>33</v>
      </c>
      <c r="AW38" s="33" t="s">
        <v>34</v>
      </c>
      <c r="AX38" s="48" t="s">
        <v>35</v>
      </c>
      <c r="AY38" s="24"/>
      <c r="AZ38" s="38">
        <v>1</v>
      </c>
      <c r="BA38" s="34">
        <f>BA34+0.003472</f>
        <v>0.60138177777777757</v>
      </c>
      <c r="BB38" s="34">
        <f>BA38+0.0125</f>
        <v>0.61388177777777753</v>
      </c>
      <c r="BC38" s="33" t="s">
        <v>19</v>
      </c>
      <c r="BD38" s="33" t="s">
        <v>31</v>
      </c>
      <c r="BE38" s="33" t="s">
        <v>32</v>
      </c>
      <c r="BF38" s="33" t="s">
        <v>33</v>
      </c>
      <c r="BG38" s="33" t="s">
        <v>34</v>
      </c>
      <c r="BH38" s="48" t="s">
        <v>35</v>
      </c>
      <c r="BI38" s="24"/>
      <c r="BJ38" s="38">
        <v>1</v>
      </c>
      <c r="BK38" s="34">
        <f>BK34+0.003472</f>
        <v>0.49027666666666653</v>
      </c>
      <c r="BL38" s="34">
        <f>BK38+0.010417</f>
        <v>0.50069366666666648</v>
      </c>
      <c r="BM38" s="33" t="s">
        <v>19</v>
      </c>
      <c r="BN38" s="33" t="s">
        <v>31</v>
      </c>
      <c r="BO38" s="33" t="s">
        <v>32</v>
      </c>
      <c r="BP38" s="33" t="s">
        <v>33</v>
      </c>
      <c r="BQ38" s="33" t="s">
        <v>34</v>
      </c>
      <c r="BR38" s="48" t="s">
        <v>35</v>
      </c>
      <c r="BS38" s="24"/>
      <c r="BT38" s="38">
        <v>1</v>
      </c>
      <c r="BU38" s="34">
        <f>BU34+0.003472</f>
        <v>0.49027666666666653</v>
      </c>
      <c r="BV38" s="34">
        <f>BU38+0.006944</f>
        <v>0.49722066666666653</v>
      </c>
      <c r="BW38" s="33" t="s">
        <v>19</v>
      </c>
      <c r="BX38" s="33" t="s">
        <v>31</v>
      </c>
      <c r="BY38" s="33" t="s">
        <v>32</v>
      </c>
      <c r="BZ38" s="33" t="s">
        <v>33</v>
      </c>
      <c r="CA38" s="33" t="s">
        <v>34</v>
      </c>
      <c r="CB38" s="48" t="s">
        <v>35</v>
      </c>
      <c r="CC38" s="24"/>
      <c r="CD38" s="27" t="s">
        <v>60</v>
      </c>
      <c r="CE38" s="2"/>
      <c r="CF38" s="2"/>
      <c r="CG38" s="2" t="s">
        <v>61</v>
      </c>
    </row>
    <row r="39" spans="1:93" x14ac:dyDescent="0.35">
      <c r="A39" s="26"/>
      <c r="B39" s="35"/>
      <c r="C39" s="34"/>
      <c r="D39" s="23"/>
      <c r="E39" s="23"/>
      <c r="F39" s="23"/>
      <c r="G39" s="23"/>
      <c r="H39" s="23"/>
      <c r="I39" s="49"/>
      <c r="J39" s="49"/>
      <c r="K39" s="26">
        <v>2</v>
      </c>
      <c r="L39" s="35">
        <f>M38</f>
        <v>0.50972066666666649</v>
      </c>
      <c r="M39" s="34">
        <f t="shared" ref="M39:M43" si="47">L39+0.017361</f>
        <v>0.52708166666666645</v>
      </c>
      <c r="N39" s="23" t="s">
        <v>35</v>
      </c>
      <c r="O39" s="23" t="s">
        <v>19</v>
      </c>
      <c r="P39" s="23" t="s">
        <v>31</v>
      </c>
      <c r="Q39" s="23" t="s">
        <v>32</v>
      </c>
      <c r="R39" s="23" t="s">
        <v>33</v>
      </c>
      <c r="S39" s="49" t="s">
        <v>34</v>
      </c>
      <c r="V39" s="26">
        <v>2</v>
      </c>
      <c r="W39" s="35">
        <f>X38</f>
        <v>0.50763766666666654</v>
      </c>
      <c r="X39" s="34">
        <f t="shared" ref="X39:X43" si="48">W39+0.017361</f>
        <v>0.5249986666666665</v>
      </c>
      <c r="Y39" s="23" t="s">
        <v>35</v>
      </c>
      <c r="Z39" s="23" t="s">
        <v>19</v>
      </c>
      <c r="AA39" s="23" t="s">
        <v>31</v>
      </c>
      <c r="AB39" s="23" t="s">
        <v>32</v>
      </c>
      <c r="AC39" s="23" t="s">
        <v>33</v>
      </c>
      <c r="AD39" s="49" t="s">
        <v>34</v>
      </c>
      <c r="AF39" s="26">
        <v>2</v>
      </c>
      <c r="AG39" s="35">
        <f>AH38</f>
        <v>0.50624866666666657</v>
      </c>
      <c r="AH39" s="34">
        <f t="shared" ref="AH39:AH43" si="49">AG39+0.015972</f>
        <v>0.52222066666666656</v>
      </c>
      <c r="AI39" s="23" t="s">
        <v>35</v>
      </c>
      <c r="AJ39" s="23" t="s">
        <v>19</v>
      </c>
      <c r="AK39" s="23" t="s">
        <v>31</v>
      </c>
      <c r="AL39" s="23" t="s">
        <v>32</v>
      </c>
      <c r="AM39" s="23" t="s">
        <v>33</v>
      </c>
      <c r="AN39" s="49" t="s">
        <v>34</v>
      </c>
      <c r="AP39" s="26">
        <v>2</v>
      </c>
      <c r="AQ39" s="35">
        <f>AR38</f>
        <v>0.50416566666666651</v>
      </c>
      <c r="AR39" s="34">
        <f t="shared" ref="AR39:AR43" si="50">AQ39+0.013889</f>
        <v>0.51805466666666655</v>
      </c>
      <c r="AS39" s="23" t="s">
        <v>35</v>
      </c>
      <c r="AT39" s="23" t="s">
        <v>19</v>
      </c>
      <c r="AU39" s="23" t="s">
        <v>31</v>
      </c>
      <c r="AV39" s="23" t="s">
        <v>32</v>
      </c>
      <c r="AW39" s="23" t="s">
        <v>33</v>
      </c>
      <c r="AX39" s="49" t="s">
        <v>34</v>
      </c>
      <c r="AY39" s="24"/>
      <c r="AZ39" s="26">
        <v>2</v>
      </c>
      <c r="BA39" s="35">
        <f>BB38</f>
        <v>0.61388177777777753</v>
      </c>
      <c r="BB39" s="34">
        <f t="shared" ref="BB39:BB43" si="51">BA39+0.0125</f>
        <v>0.62638177777777748</v>
      </c>
      <c r="BC39" s="23" t="s">
        <v>35</v>
      </c>
      <c r="BD39" s="23" t="s">
        <v>19</v>
      </c>
      <c r="BE39" s="23" t="s">
        <v>31</v>
      </c>
      <c r="BF39" s="23" t="s">
        <v>32</v>
      </c>
      <c r="BG39" s="23" t="s">
        <v>33</v>
      </c>
      <c r="BH39" s="49" t="s">
        <v>34</v>
      </c>
      <c r="BI39" s="24"/>
      <c r="BJ39" s="26">
        <v>2</v>
      </c>
      <c r="BK39" s="35">
        <f>BL38</f>
        <v>0.50069366666666648</v>
      </c>
      <c r="BL39" s="34">
        <f t="shared" ref="BL39:BL43" si="52">BK39+0.010417</f>
        <v>0.51111066666666649</v>
      </c>
      <c r="BM39" s="23" t="s">
        <v>35</v>
      </c>
      <c r="BN39" s="23" t="s">
        <v>19</v>
      </c>
      <c r="BO39" s="23" t="s">
        <v>31</v>
      </c>
      <c r="BP39" s="23" t="s">
        <v>32</v>
      </c>
      <c r="BQ39" s="23" t="s">
        <v>33</v>
      </c>
      <c r="BR39" s="49" t="s">
        <v>34</v>
      </c>
      <c r="BS39" s="24"/>
      <c r="BT39" s="26">
        <v>2</v>
      </c>
      <c r="BU39" s="35">
        <f>BV38</f>
        <v>0.49722066666666653</v>
      </c>
      <c r="BV39" s="34">
        <f t="shared" ref="BV39:BV43" si="53">BU39+0.006944</f>
        <v>0.50416466666666648</v>
      </c>
      <c r="BW39" s="23" t="s">
        <v>35</v>
      </c>
      <c r="BX39" s="23" t="s">
        <v>19</v>
      </c>
      <c r="BY39" s="23" t="s">
        <v>31</v>
      </c>
      <c r="BZ39" s="23" t="s">
        <v>32</v>
      </c>
      <c r="CA39" s="23" t="s">
        <v>33</v>
      </c>
      <c r="CB39" s="49" t="s">
        <v>34</v>
      </c>
      <c r="CC39" s="24"/>
      <c r="CD39">
        <v>10</v>
      </c>
      <c r="CG39">
        <f>CD39*$CE$37</f>
        <v>25</v>
      </c>
      <c r="CH39" s="24"/>
    </row>
    <row r="40" spans="1:93" x14ac:dyDescent="0.35">
      <c r="A40" s="26"/>
      <c r="B40" s="35"/>
      <c r="C40" s="34"/>
      <c r="D40" s="23"/>
      <c r="E40" s="23"/>
      <c r="F40" s="23"/>
      <c r="G40" s="23"/>
      <c r="H40" s="23"/>
      <c r="I40" s="49"/>
      <c r="J40" s="49"/>
      <c r="K40" s="26">
        <v>3</v>
      </c>
      <c r="L40" s="35">
        <f t="shared" ref="L40:L43" si="54">M39</f>
        <v>0.52708166666666645</v>
      </c>
      <c r="M40" s="34">
        <f t="shared" si="47"/>
        <v>0.54444266666666641</v>
      </c>
      <c r="N40" s="23" t="s">
        <v>34</v>
      </c>
      <c r="O40" s="23" t="s">
        <v>35</v>
      </c>
      <c r="P40" s="23" t="s">
        <v>19</v>
      </c>
      <c r="Q40" s="23" t="s">
        <v>31</v>
      </c>
      <c r="R40" s="23" t="s">
        <v>32</v>
      </c>
      <c r="S40" s="49" t="s">
        <v>33</v>
      </c>
      <c r="V40" s="26">
        <v>3</v>
      </c>
      <c r="W40" s="35">
        <f t="shared" ref="W40:W43" si="55">X39</f>
        <v>0.5249986666666665</v>
      </c>
      <c r="X40" s="34">
        <f t="shared" si="48"/>
        <v>0.54235966666666646</v>
      </c>
      <c r="Y40" s="23" t="s">
        <v>34</v>
      </c>
      <c r="Z40" s="23" t="s">
        <v>35</v>
      </c>
      <c r="AA40" s="23" t="s">
        <v>19</v>
      </c>
      <c r="AB40" s="23" t="s">
        <v>31</v>
      </c>
      <c r="AC40" s="23" t="s">
        <v>32</v>
      </c>
      <c r="AD40" s="49" t="s">
        <v>33</v>
      </c>
      <c r="AF40" s="26">
        <v>3</v>
      </c>
      <c r="AG40" s="35">
        <f t="shared" ref="AG40:AG43" si="56">AH39</f>
        <v>0.52222066666666656</v>
      </c>
      <c r="AH40" s="34">
        <f t="shared" si="49"/>
        <v>0.53819266666666654</v>
      </c>
      <c r="AI40" s="23" t="s">
        <v>34</v>
      </c>
      <c r="AJ40" s="23" t="s">
        <v>35</v>
      </c>
      <c r="AK40" s="23" t="s">
        <v>19</v>
      </c>
      <c r="AL40" s="23" t="s">
        <v>31</v>
      </c>
      <c r="AM40" s="23" t="s">
        <v>32</v>
      </c>
      <c r="AN40" s="49" t="s">
        <v>33</v>
      </c>
      <c r="AP40" s="26">
        <v>3</v>
      </c>
      <c r="AQ40" s="35">
        <f t="shared" ref="AQ40:AQ43" si="57">AR39</f>
        <v>0.51805466666666655</v>
      </c>
      <c r="AR40" s="34">
        <f t="shared" si="50"/>
        <v>0.53194366666666659</v>
      </c>
      <c r="AS40" s="23" t="s">
        <v>34</v>
      </c>
      <c r="AT40" s="23" t="s">
        <v>35</v>
      </c>
      <c r="AU40" s="23" t="s">
        <v>19</v>
      </c>
      <c r="AV40" s="23" t="s">
        <v>31</v>
      </c>
      <c r="AW40" s="23" t="s">
        <v>32</v>
      </c>
      <c r="AX40" s="49" t="s">
        <v>33</v>
      </c>
      <c r="AY40" s="24"/>
      <c r="AZ40" s="26">
        <v>3</v>
      </c>
      <c r="BA40" s="35">
        <f t="shared" ref="BA40:BA43" si="58">BB39</f>
        <v>0.62638177777777748</v>
      </c>
      <c r="BB40" s="34">
        <f t="shared" si="51"/>
        <v>0.63888177777777744</v>
      </c>
      <c r="BC40" s="23" t="s">
        <v>34</v>
      </c>
      <c r="BD40" s="23" t="s">
        <v>35</v>
      </c>
      <c r="BE40" s="23" t="s">
        <v>19</v>
      </c>
      <c r="BF40" s="23" t="s">
        <v>31</v>
      </c>
      <c r="BG40" s="23" t="s">
        <v>32</v>
      </c>
      <c r="BH40" s="49" t="s">
        <v>33</v>
      </c>
      <c r="BI40" s="24"/>
      <c r="BJ40" s="26">
        <v>3</v>
      </c>
      <c r="BK40" s="35">
        <f t="shared" ref="BK40:BK43" si="59">BL39</f>
        <v>0.51111066666666649</v>
      </c>
      <c r="BL40" s="34">
        <f t="shared" si="52"/>
        <v>0.5215276666666665</v>
      </c>
      <c r="BM40" s="23" t="s">
        <v>34</v>
      </c>
      <c r="BN40" s="23" t="s">
        <v>35</v>
      </c>
      <c r="BO40" s="23" t="s">
        <v>19</v>
      </c>
      <c r="BP40" s="23" t="s">
        <v>31</v>
      </c>
      <c r="BQ40" s="23" t="s">
        <v>32</v>
      </c>
      <c r="BR40" s="49" t="s">
        <v>33</v>
      </c>
      <c r="BS40" s="24"/>
      <c r="BT40" s="26">
        <v>3</v>
      </c>
      <c r="BU40" s="35">
        <f t="shared" ref="BU40:BU43" si="60">BV39</f>
        <v>0.50416466666666648</v>
      </c>
      <c r="BV40" s="34">
        <f t="shared" si="53"/>
        <v>0.51110866666666643</v>
      </c>
      <c r="BW40" s="23" t="s">
        <v>34</v>
      </c>
      <c r="BX40" s="23" t="s">
        <v>35</v>
      </c>
      <c r="BY40" s="23" t="s">
        <v>19</v>
      </c>
      <c r="BZ40" s="23" t="s">
        <v>31</v>
      </c>
      <c r="CA40" s="23" t="s">
        <v>32</v>
      </c>
      <c r="CB40" s="49" t="s">
        <v>33</v>
      </c>
      <c r="CC40" s="24"/>
      <c r="CD40">
        <v>9</v>
      </c>
      <c r="CG40">
        <f>CD40*$CE$37</f>
        <v>22.5</v>
      </c>
      <c r="CH40" s="24"/>
    </row>
    <row r="41" spans="1:93" x14ac:dyDescent="0.35">
      <c r="A41" s="26"/>
      <c r="B41" s="35"/>
      <c r="C41" s="34"/>
      <c r="D41" s="23"/>
      <c r="E41" s="23"/>
      <c r="F41" s="23"/>
      <c r="G41" s="23"/>
      <c r="H41" s="23"/>
      <c r="I41" s="49"/>
      <c r="J41" s="49"/>
      <c r="K41" s="26">
        <v>4</v>
      </c>
      <c r="L41" s="35">
        <f t="shared" si="54"/>
        <v>0.54444266666666641</v>
      </c>
      <c r="M41" s="34">
        <f t="shared" si="47"/>
        <v>0.56180366666666637</v>
      </c>
      <c r="N41" s="23" t="s">
        <v>33</v>
      </c>
      <c r="O41" s="23" t="s">
        <v>34</v>
      </c>
      <c r="P41" s="23" t="s">
        <v>35</v>
      </c>
      <c r="Q41" s="23" t="s">
        <v>19</v>
      </c>
      <c r="R41" s="23" t="s">
        <v>31</v>
      </c>
      <c r="S41" s="49" t="s">
        <v>32</v>
      </c>
      <c r="V41" s="26">
        <v>4</v>
      </c>
      <c r="W41" s="35">
        <f t="shared" si="55"/>
        <v>0.54235966666666646</v>
      </c>
      <c r="X41" s="34">
        <f t="shared" si="48"/>
        <v>0.55972066666666642</v>
      </c>
      <c r="Y41" s="23" t="s">
        <v>33</v>
      </c>
      <c r="Z41" s="23" t="s">
        <v>34</v>
      </c>
      <c r="AA41" s="23" t="s">
        <v>35</v>
      </c>
      <c r="AB41" s="23" t="s">
        <v>19</v>
      </c>
      <c r="AC41" s="23" t="s">
        <v>31</v>
      </c>
      <c r="AD41" s="49" t="s">
        <v>32</v>
      </c>
      <c r="AF41" s="26">
        <v>4</v>
      </c>
      <c r="AG41" s="35">
        <f t="shared" si="56"/>
        <v>0.53819266666666654</v>
      </c>
      <c r="AH41" s="34">
        <f t="shared" si="49"/>
        <v>0.55416466666666653</v>
      </c>
      <c r="AI41" s="23" t="s">
        <v>33</v>
      </c>
      <c r="AJ41" s="23" t="s">
        <v>34</v>
      </c>
      <c r="AK41" s="23" t="s">
        <v>35</v>
      </c>
      <c r="AL41" s="23" t="s">
        <v>19</v>
      </c>
      <c r="AM41" s="23" t="s">
        <v>31</v>
      </c>
      <c r="AN41" s="49" t="s">
        <v>32</v>
      </c>
      <c r="AP41" s="26">
        <v>4</v>
      </c>
      <c r="AQ41" s="35">
        <f t="shared" si="57"/>
        <v>0.53194366666666659</v>
      </c>
      <c r="AR41" s="34">
        <f t="shared" si="50"/>
        <v>0.54583266666666663</v>
      </c>
      <c r="AS41" s="23" t="s">
        <v>33</v>
      </c>
      <c r="AT41" s="23" t="s">
        <v>34</v>
      </c>
      <c r="AU41" s="23" t="s">
        <v>35</v>
      </c>
      <c r="AV41" s="23" t="s">
        <v>19</v>
      </c>
      <c r="AW41" s="23" t="s">
        <v>31</v>
      </c>
      <c r="AX41" s="49" t="s">
        <v>32</v>
      </c>
      <c r="AY41" s="24"/>
      <c r="AZ41" s="26">
        <v>4</v>
      </c>
      <c r="BA41" s="35">
        <f t="shared" si="58"/>
        <v>0.63888177777777744</v>
      </c>
      <c r="BB41" s="34">
        <f t="shared" si="51"/>
        <v>0.65138177777777739</v>
      </c>
      <c r="BC41" s="23" t="s">
        <v>33</v>
      </c>
      <c r="BD41" s="23" t="s">
        <v>34</v>
      </c>
      <c r="BE41" s="23" t="s">
        <v>35</v>
      </c>
      <c r="BF41" s="23" t="s">
        <v>19</v>
      </c>
      <c r="BG41" s="23" t="s">
        <v>31</v>
      </c>
      <c r="BH41" s="49" t="s">
        <v>32</v>
      </c>
      <c r="BI41" s="24"/>
      <c r="BJ41" s="26">
        <v>4</v>
      </c>
      <c r="BK41" s="35">
        <f t="shared" si="59"/>
        <v>0.5215276666666665</v>
      </c>
      <c r="BL41" s="34">
        <f t="shared" si="52"/>
        <v>0.53194466666666651</v>
      </c>
      <c r="BM41" s="23" t="s">
        <v>33</v>
      </c>
      <c r="BN41" s="23" t="s">
        <v>34</v>
      </c>
      <c r="BO41" s="23" t="s">
        <v>35</v>
      </c>
      <c r="BP41" s="23" t="s">
        <v>19</v>
      </c>
      <c r="BQ41" s="23" t="s">
        <v>31</v>
      </c>
      <c r="BR41" s="49" t="s">
        <v>32</v>
      </c>
      <c r="BS41" s="24"/>
      <c r="BT41" s="26">
        <v>4</v>
      </c>
      <c r="BU41" s="35">
        <f t="shared" si="60"/>
        <v>0.51110866666666643</v>
      </c>
      <c r="BV41" s="34">
        <f t="shared" si="53"/>
        <v>0.51805266666666638</v>
      </c>
      <c r="BW41" s="23" t="s">
        <v>33</v>
      </c>
      <c r="BX41" s="23" t="s">
        <v>34</v>
      </c>
      <c r="BY41" s="23" t="s">
        <v>35</v>
      </c>
      <c r="BZ41" s="23" t="s">
        <v>19</v>
      </c>
      <c r="CA41" s="23" t="s">
        <v>31</v>
      </c>
      <c r="CB41" s="49" t="s">
        <v>32</v>
      </c>
      <c r="CC41" s="24"/>
      <c r="CD41">
        <v>8</v>
      </c>
      <c r="CG41">
        <f>CD41*$CE$37</f>
        <v>20</v>
      </c>
      <c r="CH41" s="24"/>
    </row>
    <row r="42" spans="1:93" x14ac:dyDescent="0.35">
      <c r="A42" s="26"/>
      <c r="B42" s="35"/>
      <c r="C42" s="34"/>
      <c r="D42" s="23"/>
      <c r="E42" s="23"/>
      <c r="F42" s="23"/>
      <c r="G42" s="23"/>
      <c r="H42" s="23"/>
      <c r="I42" s="49"/>
      <c r="J42" s="49"/>
      <c r="K42" s="26">
        <v>5</v>
      </c>
      <c r="L42" s="35">
        <f t="shared" si="54"/>
        <v>0.56180366666666637</v>
      </c>
      <c r="M42" s="34">
        <f t="shared" si="47"/>
        <v>0.57916466666666633</v>
      </c>
      <c r="N42" s="23" t="s">
        <v>32</v>
      </c>
      <c r="O42" s="23" t="s">
        <v>33</v>
      </c>
      <c r="P42" s="23" t="s">
        <v>34</v>
      </c>
      <c r="Q42" s="23" t="s">
        <v>35</v>
      </c>
      <c r="R42" s="23" t="s">
        <v>19</v>
      </c>
      <c r="S42" s="49" t="s">
        <v>31</v>
      </c>
      <c r="V42" s="26">
        <v>5</v>
      </c>
      <c r="W42" s="35">
        <f t="shared" si="55"/>
        <v>0.55972066666666642</v>
      </c>
      <c r="X42" s="34">
        <f t="shared" si="48"/>
        <v>0.57708166666666638</v>
      </c>
      <c r="Y42" s="23" t="s">
        <v>32</v>
      </c>
      <c r="Z42" s="23" t="s">
        <v>33</v>
      </c>
      <c r="AA42" s="23" t="s">
        <v>34</v>
      </c>
      <c r="AB42" s="23" t="s">
        <v>35</v>
      </c>
      <c r="AC42" s="23" t="s">
        <v>19</v>
      </c>
      <c r="AD42" s="49" t="s">
        <v>31</v>
      </c>
      <c r="AF42" s="26">
        <v>5</v>
      </c>
      <c r="AG42" s="35">
        <f t="shared" si="56"/>
        <v>0.55416466666666653</v>
      </c>
      <c r="AH42" s="34">
        <f t="shared" si="49"/>
        <v>0.57013666666666651</v>
      </c>
      <c r="AI42" s="23" t="s">
        <v>32</v>
      </c>
      <c r="AJ42" s="23" t="s">
        <v>33</v>
      </c>
      <c r="AK42" s="23" t="s">
        <v>34</v>
      </c>
      <c r="AL42" s="23" t="s">
        <v>35</v>
      </c>
      <c r="AM42" s="23" t="s">
        <v>19</v>
      </c>
      <c r="AN42" s="49" t="s">
        <v>31</v>
      </c>
      <c r="AP42" s="26">
        <v>5</v>
      </c>
      <c r="AQ42" s="35">
        <f t="shared" si="57"/>
        <v>0.54583266666666663</v>
      </c>
      <c r="AR42" s="34">
        <f t="shared" si="50"/>
        <v>0.55972166666666667</v>
      </c>
      <c r="AS42" s="23" t="s">
        <v>32</v>
      </c>
      <c r="AT42" s="23" t="s">
        <v>33</v>
      </c>
      <c r="AU42" s="23" t="s">
        <v>34</v>
      </c>
      <c r="AV42" s="23" t="s">
        <v>35</v>
      </c>
      <c r="AW42" s="23" t="s">
        <v>19</v>
      </c>
      <c r="AX42" s="49" t="s">
        <v>31</v>
      </c>
      <c r="AY42" s="24"/>
      <c r="AZ42" s="26">
        <v>5</v>
      </c>
      <c r="BA42" s="35">
        <f t="shared" si="58"/>
        <v>0.65138177777777739</v>
      </c>
      <c r="BB42" s="34">
        <f t="shared" si="51"/>
        <v>0.66388177777777735</v>
      </c>
      <c r="BC42" s="23" t="s">
        <v>32</v>
      </c>
      <c r="BD42" s="23" t="s">
        <v>33</v>
      </c>
      <c r="BE42" s="23" t="s">
        <v>34</v>
      </c>
      <c r="BF42" s="23" t="s">
        <v>35</v>
      </c>
      <c r="BG42" s="23" t="s">
        <v>19</v>
      </c>
      <c r="BH42" s="49" t="s">
        <v>31</v>
      </c>
      <c r="BI42" s="24"/>
      <c r="BJ42" s="26">
        <v>5</v>
      </c>
      <c r="BK42" s="35">
        <f t="shared" si="59"/>
        <v>0.53194466666666651</v>
      </c>
      <c r="BL42" s="34">
        <f t="shared" si="52"/>
        <v>0.54236166666666652</v>
      </c>
      <c r="BM42" s="23" t="s">
        <v>32</v>
      </c>
      <c r="BN42" s="23" t="s">
        <v>33</v>
      </c>
      <c r="BO42" s="23" t="s">
        <v>34</v>
      </c>
      <c r="BP42" s="23" t="s">
        <v>35</v>
      </c>
      <c r="BQ42" s="23" t="s">
        <v>19</v>
      </c>
      <c r="BR42" s="49" t="s">
        <v>31</v>
      </c>
      <c r="BS42" s="24"/>
      <c r="BT42" s="26">
        <v>5</v>
      </c>
      <c r="BU42" s="35">
        <f t="shared" si="60"/>
        <v>0.51805266666666638</v>
      </c>
      <c r="BV42" s="34">
        <f t="shared" si="53"/>
        <v>0.52499666666666633</v>
      </c>
      <c r="BW42" s="23" t="s">
        <v>32</v>
      </c>
      <c r="BX42" s="23" t="s">
        <v>33</v>
      </c>
      <c r="BY42" s="23" t="s">
        <v>34</v>
      </c>
      <c r="BZ42" s="23" t="s">
        <v>35</v>
      </c>
      <c r="CA42" s="23" t="s">
        <v>19</v>
      </c>
      <c r="CB42" s="49" t="s">
        <v>31</v>
      </c>
      <c r="CC42" s="24"/>
      <c r="CD42">
        <v>7</v>
      </c>
      <c r="CG42">
        <f>CD42*$CE$37</f>
        <v>17.5</v>
      </c>
      <c r="CH42" s="24"/>
    </row>
    <row r="43" spans="1:93" x14ac:dyDescent="0.35">
      <c r="A43" s="26"/>
      <c r="B43" s="35"/>
      <c r="C43" s="34"/>
      <c r="D43" s="23"/>
      <c r="E43" s="23"/>
      <c r="F43" s="23"/>
      <c r="G43" s="23"/>
      <c r="H43" s="23"/>
      <c r="I43" s="49"/>
      <c r="J43" s="49"/>
      <c r="K43" s="26">
        <v>6</v>
      </c>
      <c r="L43" s="35">
        <f t="shared" si="54"/>
        <v>0.57916466666666633</v>
      </c>
      <c r="M43" s="34">
        <f t="shared" si="47"/>
        <v>0.59652566666666629</v>
      </c>
      <c r="N43" s="23" t="s">
        <v>31</v>
      </c>
      <c r="O43" s="23" t="s">
        <v>32</v>
      </c>
      <c r="P43" s="23" t="s">
        <v>33</v>
      </c>
      <c r="Q43" s="23" t="s">
        <v>34</v>
      </c>
      <c r="R43" s="23" t="s">
        <v>35</v>
      </c>
      <c r="S43" s="49" t="s">
        <v>19</v>
      </c>
      <c r="V43" s="26">
        <v>6</v>
      </c>
      <c r="W43" s="35">
        <f t="shared" si="55"/>
        <v>0.57708166666666638</v>
      </c>
      <c r="X43" s="34">
        <f t="shared" si="48"/>
        <v>0.59444266666666634</v>
      </c>
      <c r="Y43" s="23" t="s">
        <v>31</v>
      </c>
      <c r="Z43" s="23" t="s">
        <v>32</v>
      </c>
      <c r="AA43" s="23" t="s">
        <v>33</v>
      </c>
      <c r="AB43" s="23" t="s">
        <v>34</v>
      </c>
      <c r="AC43" s="23" t="s">
        <v>35</v>
      </c>
      <c r="AD43" s="49" t="s">
        <v>19</v>
      </c>
      <c r="AF43" s="26">
        <v>6</v>
      </c>
      <c r="AG43" s="35">
        <f t="shared" si="56"/>
        <v>0.57013666666666651</v>
      </c>
      <c r="AH43" s="34">
        <f t="shared" si="49"/>
        <v>0.5861086666666665</v>
      </c>
      <c r="AI43" s="23" t="s">
        <v>31</v>
      </c>
      <c r="AJ43" s="23" t="s">
        <v>32</v>
      </c>
      <c r="AK43" s="23" t="s">
        <v>33</v>
      </c>
      <c r="AL43" s="23" t="s">
        <v>34</v>
      </c>
      <c r="AM43" s="23" t="s">
        <v>35</v>
      </c>
      <c r="AN43" s="49" t="s">
        <v>19</v>
      </c>
      <c r="AP43" s="26">
        <v>6</v>
      </c>
      <c r="AQ43" s="35">
        <f t="shared" si="57"/>
        <v>0.55972166666666667</v>
      </c>
      <c r="AR43" s="34">
        <f t="shared" si="50"/>
        <v>0.57361066666666671</v>
      </c>
      <c r="AS43" s="23" t="s">
        <v>31</v>
      </c>
      <c r="AT43" s="23" t="s">
        <v>32</v>
      </c>
      <c r="AU43" s="23" t="s">
        <v>33</v>
      </c>
      <c r="AV43" s="23" t="s">
        <v>34</v>
      </c>
      <c r="AW43" s="23" t="s">
        <v>35</v>
      </c>
      <c r="AX43" s="49" t="s">
        <v>19</v>
      </c>
      <c r="AY43" s="24"/>
      <c r="AZ43" s="26">
        <v>6</v>
      </c>
      <c r="BA43" s="35">
        <f t="shared" si="58"/>
        <v>0.66388177777777735</v>
      </c>
      <c r="BB43" s="34">
        <f t="shared" si="51"/>
        <v>0.6763817777777773</v>
      </c>
      <c r="BC43" s="23" t="s">
        <v>31</v>
      </c>
      <c r="BD43" s="23" t="s">
        <v>32</v>
      </c>
      <c r="BE43" s="23" t="s">
        <v>33</v>
      </c>
      <c r="BF43" s="23" t="s">
        <v>34</v>
      </c>
      <c r="BG43" s="23" t="s">
        <v>35</v>
      </c>
      <c r="BH43" s="49" t="s">
        <v>19</v>
      </c>
      <c r="BI43" s="24"/>
      <c r="BJ43" s="26">
        <v>6</v>
      </c>
      <c r="BK43" s="35">
        <f t="shared" si="59"/>
        <v>0.54236166666666652</v>
      </c>
      <c r="BL43" s="34">
        <f t="shared" si="52"/>
        <v>0.55277866666666653</v>
      </c>
      <c r="BM43" s="23" t="s">
        <v>31</v>
      </c>
      <c r="BN43" s="23" t="s">
        <v>32</v>
      </c>
      <c r="BO43" s="23" t="s">
        <v>33</v>
      </c>
      <c r="BP43" s="23" t="s">
        <v>34</v>
      </c>
      <c r="BQ43" s="23" t="s">
        <v>35</v>
      </c>
      <c r="BR43" s="49" t="s">
        <v>19</v>
      </c>
      <c r="BS43" s="24"/>
      <c r="BT43" s="26">
        <v>6</v>
      </c>
      <c r="BU43" s="35">
        <f t="shared" si="60"/>
        <v>0.52499666666666633</v>
      </c>
      <c r="BV43" s="34">
        <f t="shared" si="53"/>
        <v>0.53194066666666628</v>
      </c>
      <c r="BW43" s="23" t="s">
        <v>31</v>
      </c>
      <c r="BX43" s="23" t="s">
        <v>32</v>
      </c>
      <c r="BY43" s="23" t="s">
        <v>33</v>
      </c>
      <c r="BZ43" s="23" t="s">
        <v>34</v>
      </c>
      <c r="CA43" s="23" t="s">
        <v>35</v>
      </c>
      <c r="CB43" s="49" t="s">
        <v>19</v>
      </c>
      <c r="CC43" s="24"/>
      <c r="CD43">
        <v>6</v>
      </c>
      <c r="CG43">
        <f>CD43*$CE$37</f>
        <v>15</v>
      </c>
      <c r="CH43" s="24"/>
    </row>
    <row r="44" spans="1:93" x14ac:dyDescent="0.35">
      <c r="A44" s="24"/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  <c r="S44" s="24"/>
      <c r="V44" s="24"/>
      <c r="W44" s="24"/>
      <c r="X44" s="24"/>
      <c r="Y44" s="24"/>
      <c r="Z44" s="24"/>
      <c r="AA44" s="24"/>
      <c r="AB44" s="24"/>
      <c r="AC44" s="24"/>
      <c r="AD44" s="24"/>
      <c r="AF44" s="24"/>
      <c r="AG44" s="24"/>
      <c r="AH44" s="24"/>
      <c r="AI44" s="24"/>
      <c r="AJ44" s="24"/>
      <c r="AK44" s="24"/>
      <c r="AL44" s="24"/>
      <c r="AM44" s="24"/>
      <c r="AN44" s="24"/>
      <c r="AP44" s="24"/>
      <c r="AQ44" s="24"/>
      <c r="AR44" s="24"/>
      <c r="AS44" s="24"/>
      <c r="AT44" s="24"/>
      <c r="AU44" s="24"/>
      <c r="AV44" s="24"/>
      <c r="AW44" s="24"/>
      <c r="AX44" s="24"/>
      <c r="AY44" s="24"/>
      <c r="AZ44" s="24"/>
      <c r="BA44" s="24"/>
      <c r="BB44" s="24"/>
      <c r="BC44" s="24"/>
      <c r="BD44" s="24"/>
      <c r="BE44" s="24"/>
      <c r="BF44" s="24"/>
      <c r="BG44" s="24"/>
      <c r="BH44" s="24"/>
      <c r="BI44" s="24"/>
      <c r="BJ44" s="24"/>
      <c r="BK44" s="24"/>
      <c r="BL44" s="24"/>
      <c r="BM44" s="24"/>
      <c r="BN44" s="24"/>
      <c r="BO44" s="24"/>
      <c r="BP44" s="24"/>
      <c r="BQ44" s="24"/>
      <c r="BR44" s="24"/>
      <c r="BS44" s="24"/>
      <c r="BT44" s="24"/>
      <c r="BU44" s="24"/>
      <c r="BV44" s="24"/>
      <c r="BW44" s="24"/>
      <c r="BX44" s="24"/>
      <c r="BY44" s="24"/>
      <c r="BZ44" s="24"/>
      <c r="CA44" s="24"/>
      <c r="CB44" s="24"/>
      <c r="CC44" s="24"/>
      <c r="CD44" s="10"/>
      <c r="CG44" s="1"/>
      <c r="CH44" s="1"/>
    </row>
    <row r="45" spans="1:93" x14ac:dyDescent="0.35">
      <c r="A45" s="27"/>
      <c r="B45" s="25"/>
      <c r="C45" s="24"/>
      <c r="D45" s="24"/>
      <c r="E45" s="24"/>
      <c r="F45" s="24"/>
      <c r="G45" s="24"/>
      <c r="H45" s="24"/>
      <c r="I45" s="24"/>
      <c r="J45" s="24"/>
      <c r="K45" s="27" t="s">
        <v>62</v>
      </c>
      <c r="L45" s="25"/>
      <c r="M45" s="24"/>
      <c r="N45" s="24"/>
      <c r="O45" s="24"/>
      <c r="P45" s="24"/>
      <c r="Q45" s="24"/>
      <c r="R45" s="24"/>
      <c r="S45" s="24"/>
      <c r="V45" s="27" t="s">
        <v>62</v>
      </c>
      <c r="W45" s="25"/>
      <c r="X45" s="24"/>
      <c r="Y45" s="24"/>
      <c r="Z45" s="24"/>
      <c r="AA45" s="24"/>
      <c r="AB45" s="24"/>
      <c r="AC45" s="24"/>
      <c r="AD45" s="24"/>
      <c r="AF45" s="27" t="s">
        <v>62</v>
      </c>
      <c r="AG45" s="25"/>
      <c r="AH45" s="24"/>
      <c r="AI45" s="24"/>
      <c r="AJ45" s="24"/>
      <c r="AK45" s="24"/>
      <c r="AL45" s="24"/>
      <c r="AM45" s="24"/>
      <c r="AN45" s="24"/>
      <c r="AP45" s="27" t="s">
        <v>62</v>
      </c>
      <c r="AQ45" s="25"/>
      <c r="AR45" s="24"/>
      <c r="AS45" s="24"/>
      <c r="AT45" s="24"/>
      <c r="AU45" s="24"/>
      <c r="AV45" s="24"/>
      <c r="AW45" s="24"/>
      <c r="AX45" s="24"/>
      <c r="AY45" s="24"/>
      <c r="AZ45" s="27" t="s">
        <v>62</v>
      </c>
      <c r="BA45" s="25"/>
      <c r="BB45" s="24"/>
      <c r="BC45" s="24"/>
      <c r="BD45" s="24"/>
      <c r="BE45" s="24"/>
      <c r="BF45" s="24"/>
      <c r="BG45" s="24"/>
      <c r="BH45" s="24"/>
      <c r="BI45" s="24"/>
      <c r="BJ45" s="27" t="s">
        <v>62</v>
      </c>
      <c r="BK45" s="25"/>
      <c r="BL45" s="24"/>
      <c r="BM45" s="24"/>
      <c r="BN45" s="24"/>
      <c r="BO45" s="24"/>
      <c r="BP45" s="24"/>
      <c r="BQ45" s="24"/>
      <c r="BR45" s="24"/>
      <c r="BS45" s="24"/>
      <c r="BT45" s="27" t="s">
        <v>62</v>
      </c>
      <c r="BU45" s="25"/>
      <c r="BV45" s="24"/>
      <c r="BW45" s="24"/>
      <c r="BX45" s="24"/>
      <c r="BY45" s="24"/>
      <c r="BZ45" s="24"/>
      <c r="CA45" s="24"/>
      <c r="CB45" s="24"/>
      <c r="CC45" s="24"/>
      <c r="CD45" s="10"/>
      <c r="CG45" s="1"/>
      <c r="CM45" s="1"/>
      <c r="CN45" s="1"/>
      <c r="CO45" s="10"/>
    </row>
    <row r="46" spans="1:93" x14ac:dyDescent="0.35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V46" s="24"/>
      <c r="W46" s="24"/>
      <c r="X46" s="24"/>
      <c r="Y46" s="24"/>
      <c r="Z46" s="24"/>
      <c r="AA46" s="24"/>
      <c r="AB46" s="24"/>
      <c r="AC46" s="24"/>
      <c r="AD46" s="24"/>
      <c r="AF46" s="24"/>
      <c r="AG46" s="24"/>
      <c r="AH46" s="24"/>
      <c r="AI46" s="24"/>
      <c r="AJ46" s="24"/>
      <c r="AK46" s="24"/>
      <c r="AL46" s="24"/>
      <c r="AM46" s="24"/>
      <c r="AN46" s="24"/>
      <c r="AP46" s="24"/>
      <c r="AQ46" s="24"/>
      <c r="AR46" s="24"/>
      <c r="AS46" s="24"/>
      <c r="AT46" s="24"/>
      <c r="AU46" s="24"/>
      <c r="AV46" s="24"/>
      <c r="AW46" s="24"/>
      <c r="AX46" s="24"/>
      <c r="AY46" s="24"/>
      <c r="AZ46" s="24"/>
      <c r="BA46" s="24"/>
      <c r="BB46" s="24"/>
      <c r="BC46" s="24"/>
      <c r="BD46" s="24"/>
      <c r="BE46" s="24"/>
      <c r="BF46" s="24"/>
      <c r="BG46" s="24"/>
      <c r="BH46" s="24"/>
      <c r="BI46" s="24"/>
      <c r="BJ46" s="24"/>
      <c r="BK46" s="24"/>
      <c r="BL46" s="24"/>
      <c r="BM46" s="24"/>
      <c r="BN46" s="24"/>
      <c r="BO46" s="24"/>
      <c r="BP46" s="24"/>
      <c r="BQ46" s="24"/>
      <c r="BR46" s="24"/>
      <c r="BS46" s="24"/>
      <c r="BT46" s="24"/>
      <c r="BU46" s="24"/>
      <c r="BV46" s="24"/>
      <c r="BW46" s="24"/>
      <c r="BX46" s="24"/>
      <c r="BY46" s="24"/>
      <c r="BZ46" s="24"/>
      <c r="CA46" s="24"/>
      <c r="CB46" s="24"/>
      <c r="CC46" s="24"/>
      <c r="CD46" s="10"/>
      <c r="CG46" s="1"/>
      <c r="CN46" s="1"/>
      <c r="CO46" s="10"/>
    </row>
    <row r="47" spans="1:93" x14ac:dyDescent="0.35">
      <c r="A47" s="24"/>
      <c r="B47" s="27"/>
      <c r="C47" s="24"/>
      <c r="D47" s="24"/>
      <c r="E47" s="24"/>
      <c r="F47" s="24"/>
      <c r="G47" s="24"/>
      <c r="K47" s="24"/>
      <c r="L47" s="27" t="s">
        <v>63</v>
      </c>
      <c r="M47" s="24"/>
      <c r="N47" s="24"/>
      <c r="O47" s="24"/>
      <c r="P47" s="24"/>
      <c r="Q47" s="24"/>
      <c r="V47" s="24"/>
      <c r="W47" s="27" t="s">
        <v>63</v>
      </c>
      <c r="X47" s="24"/>
      <c r="Y47" s="24"/>
      <c r="Z47" s="24"/>
      <c r="AA47" s="24"/>
      <c r="AB47" s="24"/>
      <c r="AF47" s="24"/>
      <c r="AG47" s="27" t="s">
        <v>63</v>
      </c>
      <c r="AH47" s="24"/>
      <c r="AI47" s="24"/>
      <c r="AJ47" s="24"/>
      <c r="AK47" s="24"/>
      <c r="AL47" s="24"/>
      <c r="AP47" s="24"/>
      <c r="AQ47" s="27" t="s">
        <v>63</v>
      </c>
      <c r="AR47" s="24"/>
      <c r="AS47" s="24"/>
      <c r="AT47" s="24"/>
      <c r="AU47" s="24"/>
      <c r="AV47" s="24"/>
      <c r="AZ47" s="24"/>
      <c r="BA47" s="27" t="s">
        <v>63</v>
      </c>
      <c r="BB47" s="24"/>
      <c r="BC47" s="24"/>
      <c r="BD47" s="24"/>
      <c r="BE47" s="24"/>
      <c r="BF47" s="24"/>
      <c r="BJ47" s="24"/>
      <c r="BK47" s="27" t="s">
        <v>63</v>
      </c>
      <c r="BL47" s="24"/>
      <c r="BM47" s="24"/>
      <c r="BN47" s="24"/>
      <c r="BO47" s="24"/>
      <c r="BP47" s="24"/>
      <c r="BT47" s="24"/>
      <c r="BU47" s="27" t="s">
        <v>63</v>
      </c>
      <c r="BV47" s="24"/>
      <c r="BW47" s="24"/>
      <c r="BX47" s="24"/>
      <c r="BY47" s="24"/>
      <c r="BZ47" s="24"/>
    </row>
    <row r="48" spans="1:93" x14ac:dyDescent="0.35">
      <c r="A48" s="66"/>
      <c r="B48" s="67"/>
      <c r="C48" s="67"/>
      <c r="D48" s="67"/>
      <c r="E48" s="67"/>
      <c r="F48" s="67"/>
      <c r="G48" s="67"/>
      <c r="H48" s="67"/>
      <c r="I48" s="67"/>
      <c r="J48" s="67"/>
      <c r="K48" s="66" t="s">
        <v>21</v>
      </c>
      <c r="L48" s="67" t="s">
        <v>22</v>
      </c>
      <c r="M48" s="67" t="s">
        <v>23</v>
      </c>
      <c r="N48" s="67" t="s">
        <v>24</v>
      </c>
      <c r="O48" s="67" t="s">
        <v>25</v>
      </c>
      <c r="P48" s="67" t="s">
        <v>26</v>
      </c>
      <c r="Q48" s="67" t="s">
        <v>27</v>
      </c>
      <c r="R48" s="67" t="s">
        <v>28</v>
      </c>
      <c r="S48" s="67" t="s">
        <v>29</v>
      </c>
      <c r="V48" s="66" t="s">
        <v>21</v>
      </c>
      <c r="W48" s="67" t="s">
        <v>22</v>
      </c>
      <c r="X48" s="67" t="s">
        <v>23</v>
      </c>
      <c r="Y48" s="67" t="s">
        <v>24</v>
      </c>
      <c r="Z48" s="67" t="s">
        <v>25</v>
      </c>
      <c r="AA48" s="67" t="s">
        <v>26</v>
      </c>
      <c r="AB48" s="67" t="s">
        <v>27</v>
      </c>
      <c r="AC48" s="67" t="s">
        <v>28</v>
      </c>
      <c r="AD48" s="67" t="s">
        <v>29</v>
      </c>
      <c r="AF48" s="66" t="s">
        <v>21</v>
      </c>
      <c r="AG48" s="67" t="s">
        <v>22</v>
      </c>
      <c r="AH48" s="67" t="s">
        <v>23</v>
      </c>
      <c r="AI48" s="67" t="s">
        <v>24</v>
      </c>
      <c r="AJ48" s="67" t="s">
        <v>25</v>
      </c>
      <c r="AK48" s="67" t="s">
        <v>26</v>
      </c>
      <c r="AL48" s="67" t="s">
        <v>27</v>
      </c>
      <c r="AM48" s="67" t="s">
        <v>28</v>
      </c>
      <c r="AN48" s="67" t="s">
        <v>29</v>
      </c>
      <c r="AP48" s="66" t="s">
        <v>21</v>
      </c>
      <c r="AQ48" s="67" t="s">
        <v>22</v>
      </c>
      <c r="AR48" s="67" t="s">
        <v>23</v>
      </c>
      <c r="AS48" s="67" t="s">
        <v>24</v>
      </c>
      <c r="AT48" s="67" t="s">
        <v>25</v>
      </c>
      <c r="AU48" s="67" t="s">
        <v>26</v>
      </c>
      <c r="AV48" s="67" t="s">
        <v>27</v>
      </c>
      <c r="AW48" s="67" t="s">
        <v>28</v>
      </c>
      <c r="AX48" s="67" t="s">
        <v>29</v>
      </c>
      <c r="AY48" s="27"/>
      <c r="AZ48" s="66" t="s">
        <v>21</v>
      </c>
      <c r="BA48" s="67" t="s">
        <v>22</v>
      </c>
      <c r="BB48" s="67" t="s">
        <v>23</v>
      </c>
      <c r="BC48" s="67" t="s">
        <v>24</v>
      </c>
      <c r="BD48" s="67" t="s">
        <v>25</v>
      </c>
      <c r="BE48" s="67" t="s">
        <v>26</v>
      </c>
      <c r="BF48" s="67" t="s">
        <v>27</v>
      </c>
      <c r="BG48" s="67" t="s">
        <v>28</v>
      </c>
      <c r="BH48" s="67" t="s">
        <v>29</v>
      </c>
      <c r="BI48" s="27"/>
      <c r="BJ48" s="66" t="s">
        <v>21</v>
      </c>
      <c r="BK48" s="67" t="s">
        <v>22</v>
      </c>
      <c r="BL48" s="67" t="s">
        <v>23</v>
      </c>
      <c r="BM48" s="67" t="s">
        <v>24</v>
      </c>
      <c r="BN48" s="67" t="s">
        <v>25</v>
      </c>
      <c r="BO48" s="67" t="s">
        <v>26</v>
      </c>
      <c r="BP48" s="67" t="s">
        <v>27</v>
      </c>
      <c r="BQ48" s="67" t="s">
        <v>28</v>
      </c>
      <c r="BR48" s="67" t="s">
        <v>29</v>
      </c>
      <c r="BS48" s="24"/>
      <c r="BT48" s="66" t="s">
        <v>21</v>
      </c>
      <c r="BU48" s="67" t="s">
        <v>22</v>
      </c>
      <c r="BV48" s="67" t="s">
        <v>23</v>
      </c>
      <c r="BW48" s="67" t="s">
        <v>24</v>
      </c>
      <c r="BX48" s="67" t="s">
        <v>25</v>
      </c>
      <c r="BY48" s="67" t="s">
        <v>26</v>
      </c>
      <c r="BZ48" s="67" t="s">
        <v>27</v>
      </c>
      <c r="CA48" s="67" t="s">
        <v>28</v>
      </c>
      <c r="CB48" s="67" t="s">
        <v>29</v>
      </c>
      <c r="CC48" s="24"/>
      <c r="CD48" s="40" t="s">
        <v>64</v>
      </c>
    </row>
    <row r="49" spans="1:98" ht="15" customHeight="1" x14ac:dyDescent="0.35">
      <c r="A49" s="183"/>
      <c r="B49" s="34"/>
      <c r="C49" s="34"/>
      <c r="D49" s="33"/>
      <c r="E49" s="33"/>
      <c r="F49" s="33"/>
      <c r="G49" s="33"/>
      <c r="H49" s="33"/>
      <c r="I49" s="48"/>
      <c r="J49" s="100"/>
      <c r="K49" s="183" t="s">
        <v>68</v>
      </c>
      <c r="L49" s="34">
        <v>0.41666666666666669</v>
      </c>
      <c r="M49" s="34">
        <f>L49+0.011111</f>
        <v>0.42777766666666667</v>
      </c>
      <c r="N49" s="33" t="s">
        <v>19</v>
      </c>
      <c r="O49" s="33" t="s">
        <v>31</v>
      </c>
      <c r="P49" s="33" t="s">
        <v>32</v>
      </c>
      <c r="Q49" s="33" t="s">
        <v>33</v>
      </c>
      <c r="R49" s="33" t="s">
        <v>34</v>
      </c>
      <c r="S49" s="48" t="s">
        <v>35</v>
      </c>
      <c r="V49" s="183" t="s">
        <v>68</v>
      </c>
      <c r="W49" s="34">
        <v>0.41666666666666669</v>
      </c>
      <c r="X49" s="34">
        <f>W49+0.011111</f>
        <v>0.42777766666666667</v>
      </c>
      <c r="Y49" s="33" t="s">
        <v>19</v>
      </c>
      <c r="Z49" s="33" t="s">
        <v>31</v>
      </c>
      <c r="AA49" s="33" t="s">
        <v>32</v>
      </c>
      <c r="AB49" s="33" t="s">
        <v>33</v>
      </c>
      <c r="AC49" s="33" t="s">
        <v>34</v>
      </c>
      <c r="AD49" s="48" t="s">
        <v>35</v>
      </c>
      <c r="AF49" s="183" t="s">
        <v>68</v>
      </c>
      <c r="AG49" s="34">
        <v>0.41666666666666669</v>
      </c>
      <c r="AH49" s="34">
        <f>AG49+0.011111</f>
        <v>0.42777766666666667</v>
      </c>
      <c r="AI49" s="33" t="s">
        <v>19</v>
      </c>
      <c r="AJ49" s="33" t="s">
        <v>31</v>
      </c>
      <c r="AK49" s="33" t="s">
        <v>32</v>
      </c>
      <c r="AL49" s="33" t="s">
        <v>33</v>
      </c>
      <c r="AM49" s="33" t="s">
        <v>34</v>
      </c>
      <c r="AN49" s="48" t="s">
        <v>35</v>
      </c>
      <c r="AP49" s="183" t="s">
        <v>68</v>
      </c>
      <c r="AQ49" s="34">
        <v>0.41666666666666669</v>
      </c>
      <c r="AR49" s="34">
        <f>AQ49+0.011111</f>
        <v>0.42777766666666667</v>
      </c>
      <c r="AS49" s="33" t="s">
        <v>19</v>
      </c>
      <c r="AT49" s="33" t="s">
        <v>31</v>
      </c>
      <c r="AU49" s="33" t="s">
        <v>32</v>
      </c>
      <c r="AV49" s="33" t="s">
        <v>33</v>
      </c>
      <c r="AW49" s="33" t="s">
        <v>34</v>
      </c>
      <c r="AX49" s="48" t="s">
        <v>35</v>
      </c>
      <c r="AY49" s="24"/>
      <c r="AZ49" s="183" t="s">
        <v>68</v>
      </c>
      <c r="BA49" s="34">
        <v>0.41666666666666669</v>
      </c>
      <c r="BB49" s="34">
        <f>BA49+0.011111</f>
        <v>0.42777766666666667</v>
      </c>
      <c r="BC49" s="33" t="s">
        <v>19</v>
      </c>
      <c r="BD49" s="33" t="s">
        <v>31</v>
      </c>
      <c r="BE49" s="33" t="s">
        <v>32</v>
      </c>
      <c r="BF49" s="33" t="s">
        <v>33</v>
      </c>
      <c r="BG49" s="33" t="s">
        <v>34</v>
      </c>
      <c r="BH49" s="48" t="s">
        <v>35</v>
      </c>
      <c r="BI49" s="24"/>
      <c r="BJ49" s="183" t="s">
        <v>68</v>
      </c>
      <c r="BK49" s="34">
        <v>0.41666666666666669</v>
      </c>
      <c r="BL49" s="34">
        <f>BK49+0.011111</f>
        <v>0.42777766666666667</v>
      </c>
      <c r="BM49" s="33" t="s">
        <v>19</v>
      </c>
      <c r="BN49" s="33" t="s">
        <v>31</v>
      </c>
      <c r="BO49" s="33" t="s">
        <v>32</v>
      </c>
      <c r="BP49" s="33" t="s">
        <v>33</v>
      </c>
      <c r="BQ49" s="33" t="s">
        <v>34</v>
      </c>
      <c r="BR49" s="48" t="s">
        <v>35</v>
      </c>
      <c r="BS49" s="24"/>
      <c r="BT49" s="183" t="s">
        <v>68</v>
      </c>
      <c r="BU49" s="34">
        <v>0.41666666666666669</v>
      </c>
      <c r="BV49" s="34">
        <f>BU49+0.011111</f>
        <v>0.42777766666666667</v>
      </c>
      <c r="BW49" s="33" t="s">
        <v>19</v>
      </c>
      <c r="BX49" s="33" t="s">
        <v>31</v>
      </c>
      <c r="BY49" s="33" t="s">
        <v>32</v>
      </c>
      <c r="BZ49" s="33" t="s">
        <v>33</v>
      </c>
      <c r="CA49" s="33" t="s">
        <v>34</v>
      </c>
      <c r="CB49" s="48" t="s">
        <v>35</v>
      </c>
      <c r="CC49" s="24"/>
      <c r="CD49" s="24"/>
    </row>
    <row r="50" spans="1:98" ht="15" customHeight="1" x14ac:dyDescent="0.35">
      <c r="A50" s="184"/>
      <c r="B50" s="35"/>
      <c r="C50" s="34"/>
      <c r="D50" s="23"/>
      <c r="E50" s="23"/>
      <c r="F50" s="23"/>
      <c r="G50" s="23"/>
      <c r="H50" s="23"/>
      <c r="I50" s="49"/>
      <c r="J50" s="24"/>
      <c r="K50" s="184"/>
      <c r="L50" s="35">
        <f>M49</f>
        <v>0.42777766666666667</v>
      </c>
      <c r="M50" s="34">
        <f t="shared" ref="M50:M54" si="61">L50+0.011111</f>
        <v>0.43888866666666665</v>
      </c>
      <c r="N50" s="23" t="s">
        <v>35</v>
      </c>
      <c r="O50" s="23" t="s">
        <v>19</v>
      </c>
      <c r="P50" s="23" t="s">
        <v>31</v>
      </c>
      <c r="Q50" s="23" t="s">
        <v>32</v>
      </c>
      <c r="R50" s="23" t="s">
        <v>33</v>
      </c>
      <c r="S50" s="49" t="s">
        <v>34</v>
      </c>
      <c r="V50" s="184"/>
      <c r="W50" s="35">
        <f>X49</f>
        <v>0.42777766666666667</v>
      </c>
      <c r="X50" s="34">
        <f t="shared" ref="X50:X54" si="62">W50+0.011111</f>
        <v>0.43888866666666665</v>
      </c>
      <c r="Y50" s="23" t="s">
        <v>35</v>
      </c>
      <c r="Z50" s="23" t="s">
        <v>19</v>
      </c>
      <c r="AA50" s="23" t="s">
        <v>31</v>
      </c>
      <c r="AB50" s="23" t="s">
        <v>32</v>
      </c>
      <c r="AC50" s="23" t="s">
        <v>33</v>
      </c>
      <c r="AD50" s="49" t="s">
        <v>34</v>
      </c>
      <c r="AF50" s="184"/>
      <c r="AG50" s="35">
        <f>AH49</f>
        <v>0.42777766666666667</v>
      </c>
      <c r="AH50" s="34">
        <f t="shared" ref="AH50:AH54" si="63">AG50+0.011111</f>
        <v>0.43888866666666665</v>
      </c>
      <c r="AI50" s="23" t="s">
        <v>35</v>
      </c>
      <c r="AJ50" s="23" t="s">
        <v>19</v>
      </c>
      <c r="AK50" s="23" t="s">
        <v>31</v>
      </c>
      <c r="AL50" s="23" t="s">
        <v>32</v>
      </c>
      <c r="AM50" s="23" t="s">
        <v>33</v>
      </c>
      <c r="AN50" s="49" t="s">
        <v>34</v>
      </c>
      <c r="AP50" s="184"/>
      <c r="AQ50" s="35">
        <f>AR49</f>
        <v>0.42777766666666667</v>
      </c>
      <c r="AR50" s="34">
        <f t="shared" ref="AR50:AR54" si="64">AQ50+0.011111</f>
        <v>0.43888866666666665</v>
      </c>
      <c r="AS50" s="23" t="s">
        <v>35</v>
      </c>
      <c r="AT50" s="23" t="s">
        <v>19</v>
      </c>
      <c r="AU50" s="23" t="s">
        <v>31</v>
      </c>
      <c r="AV50" s="23" t="s">
        <v>32</v>
      </c>
      <c r="AW50" s="23" t="s">
        <v>33</v>
      </c>
      <c r="AX50" s="49" t="s">
        <v>34</v>
      </c>
      <c r="AY50" s="24"/>
      <c r="AZ50" s="184"/>
      <c r="BA50" s="35">
        <f>BB49</f>
        <v>0.42777766666666667</v>
      </c>
      <c r="BB50" s="34">
        <f t="shared" ref="BB50:BB54" si="65">BA50+0.011111</f>
        <v>0.43888866666666665</v>
      </c>
      <c r="BC50" s="23" t="s">
        <v>35</v>
      </c>
      <c r="BD50" s="23" t="s">
        <v>19</v>
      </c>
      <c r="BE50" s="23" t="s">
        <v>31</v>
      </c>
      <c r="BF50" s="23" t="s">
        <v>32</v>
      </c>
      <c r="BG50" s="23" t="s">
        <v>33</v>
      </c>
      <c r="BH50" s="49" t="s">
        <v>34</v>
      </c>
      <c r="BI50" s="24"/>
      <c r="BJ50" s="184"/>
      <c r="BK50" s="35">
        <f>BL49</f>
        <v>0.42777766666666667</v>
      </c>
      <c r="BL50" s="34">
        <f t="shared" ref="BL50:BL54" si="66">BK50+0.011111</f>
        <v>0.43888866666666665</v>
      </c>
      <c r="BM50" s="23" t="s">
        <v>35</v>
      </c>
      <c r="BN50" s="23" t="s">
        <v>19</v>
      </c>
      <c r="BO50" s="23" t="s">
        <v>31</v>
      </c>
      <c r="BP50" s="23" t="s">
        <v>32</v>
      </c>
      <c r="BQ50" s="23" t="s">
        <v>33</v>
      </c>
      <c r="BR50" s="49" t="s">
        <v>34</v>
      </c>
      <c r="BS50" s="24"/>
      <c r="BT50" s="184"/>
      <c r="BU50" s="35">
        <f>BV49</f>
        <v>0.42777766666666667</v>
      </c>
      <c r="BV50" s="34">
        <f t="shared" ref="BV50:BV54" si="67">BU50+0.011111</f>
        <v>0.43888866666666665</v>
      </c>
      <c r="BW50" s="23" t="s">
        <v>35</v>
      </c>
      <c r="BX50" s="23" t="s">
        <v>19</v>
      </c>
      <c r="BY50" s="23" t="s">
        <v>31</v>
      </c>
      <c r="BZ50" s="23" t="s">
        <v>32</v>
      </c>
      <c r="CA50" s="23" t="s">
        <v>33</v>
      </c>
      <c r="CB50" s="49" t="s">
        <v>34</v>
      </c>
      <c r="CC50" s="24"/>
      <c r="CD50" s="24"/>
    </row>
    <row r="51" spans="1:98" ht="15" customHeight="1" x14ac:dyDescent="0.35">
      <c r="A51" s="184"/>
      <c r="B51" s="35"/>
      <c r="C51" s="34"/>
      <c r="D51" s="23"/>
      <c r="E51" s="23"/>
      <c r="F51" s="23"/>
      <c r="G51" s="23"/>
      <c r="H51" s="23"/>
      <c r="I51" s="49"/>
      <c r="J51" s="24"/>
      <c r="K51" s="184"/>
      <c r="L51" s="35">
        <f t="shared" ref="L51:L54" si="68">M50</f>
        <v>0.43888866666666665</v>
      </c>
      <c r="M51" s="34">
        <f t="shared" si="61"/>
        <v>0.44999966666666663</v>
      </c>
      <c r="N51" s="23" t="s">
        <v>34</v>
      </c>
      <c r="O51" s="23" t="s">
        <v>35</v>
      </c>
      <c r="P51" s="23" t="s">
        <v>19</v>
      </c>
      <c r="Q51" s="23" t="s">
        <v>31</v>
      </c>
      <c r="R51" s="23" t="s">
        <v>32</v>
      </c>
      <c r="S51" s="49" t="s">
        <v>33</v>
      </c>
      <c r="V51" s="184"/>
      <c r="W51" s="35">
        <f t="shared" ref="W51:W54" si="69">X50</f>
        <v>0.43888866666666665</v>
      </c>
      <c r="X51" s="34">
        <f t="shared" si="62"/>
        <v>0.44999966666666663</v>
      </c>
      <c r="Y51" s="23" t="s">
        <v>34</v>
      </c>
      <c r="Z51" s="23" t="s">
        <v>35</v>
      </c>
      <c r="AA51" s="23" t="s">
        <v>19</v>
      </c>
      <c r="AB51" s="23" t="s">
        <v>31</v>
      </c>
      <c r="AC51" s="23" t="s">
        <v>32</v>
      </c>
      <c r="AD51" s="49" t="s">
        <v>33</v>
      </c>
      <c r="AF51" s="184"/>
      <c r="AG51" s="35">
        <f t="shared" ref="AG51:AG54" si="70">AH50</f>
        <v>0.43888866666666665</v>
      </c>
      <c r="AH51" s="34">
        <f t="shared" si="63"/>
        <v>0.44999966666666663</v>
      </c>
      <c r="AI51" s="23" t="s">
        <v>34</v>
      </c>
      <c r="AJ51" s="23" t="s">
        <v>35</v>
      </c>
      <c r="AK51" s="23" t="s">
        <v>19</v>
      </c>
      <c r="AL51" s="23" t="s">
        <v>31</v>
      </c>
      <c r="AM51" s="23" t="s">
        <v>32</v>
      </c>
      <c r="AN51" s="49" t="s">
        <v>33</v>
      </c>
      <c r="AP51" s="184"/>
      <c r="AQ51" s="35">
        <f t="shared" ref="AQ51:AQ54" si="71">AR50</f>
        <v>0.43888866666666665</v>
      </c>
      <c r="AR51" s="34">
        <f t="shared" si="64"/>
        <v>0.44999966666666663</v>
      </c>
      <c r="AS51" s="23" t="s">
        <v>34</v>
      </c>
      <c r="AT51" s="23" t="s">
        <v>35</v>
      </c>
      <c r="AU51" s="23" t="s">
        <v>19</v>
      </c>
      <c r="AV51" s="23" t="s">
        <v>31</v>
      </c>
      <c r="AW51" s="23" t="s">
        <v>32</v>
      </c>
      <c r="AX51" s="49" t="s">
        <v>33</v>
      </c>
      <c r="AY51" s="24"/>
      <c r="AZ51" s="184"/>
      <c r="BA51" s="35">
        <f t="shared" ref="BA51:BA54" si="72">BB50</f>
        <v>0.43888866666666665</v>
      </c>
      <c r="BB51" s="34">
        <f t="shared" si="65"/>
        <v>0.44999966666666663</v>
      </c>
      <c r="BC51" s="23" t="s">
        <v>34</v>
      </c>
      <c r="BD51" s="23" t="s">
        <v>35</v>
      </c>
      <c r="BE51" s="23" t="s">
        <v>19</v>
      </c>
      <c r="BF51" s="23" t="s">
        <v>31</v>
      </c>
      <c r="BG51" s="23" t="s">
        <v>32</v>
      </c>
      <c r="BH51" s="49" t="s">
        <v>33</v>
      </c>
      <c r="BI51" s="24"/>
      <c r="BJ51" s="184"/>
      <c r="BK51" s="35">
        <f t="shared" ref="BK51:BK54" si="73">BL50</f>
        <v>0.43888866666666665</v>
      </c>
      <c r="BL51" s="34">
        <f t="shared" si="66"/>
        <v>0.44999966666666663</v>
      </c>
      <c r="BM51" s="23" t="s">
        <v>34</v>
      </c>
      <c r="BN51" s="23" t="s">
        <v>35</v>
      </c>
      <c r="BO51" s="23" t="s">
        <v>19</v>
      </c>
      <c r="BP51" s="23" t="s">
        <v>31</v>
      </c>
      <c r="BQ51" s="23" t="s">
        <v>32</v>
      </c>
      <c r="BR51" s="49" t="s">
        <v>33</v>
      </c>
      <c r="BS51" s="24"/>
      <c r="BT51" s="184"/>
      <c r="BU51" s="35">
        <f t="shared" ref="BU51:BU54" si="74">BV50</f>
        <v>0.43888866666666665</v>
      </c>
      <c r="BV51" s="34">
        <f t="shared" si="67"/>
        <v>0.44999966666666663</v>
      </c>
      <c r="BW51" s="23" t="s">
        <v>34</v>
      </c>
      <c r="BX51" s="23" t="s">
        <v>35</v>
      </c>
      <c r="BY51" s="23" t="s">
        <v>19</v>
      </c>
      <c r="BZ51" s="23" t="s">
        <v>31</v>
      </c>
      <c r="CA51" s="23" t="s">
        <v>32</v>
      </c>
      <c r="CB51" s="49" t="s">
        <v>33</v>
      </c>
      <c r="CC51" s="24"/>
      <c r="CD51" s="24"/>
    </row>
    <row r="52" spans="1:98" ht="15" customHeight="1" x14ac:dyDescent="0.35">
      <c r="A52" s="184"/>
      <c r="B52" s="35"/>
      <c r="C52" s="34"/>
      <c r="D52" s="23"/>
      <c r="E52" s="23"/>
      <c r="F52" s="23"/>
      <c r="G52" s="23"/>
      <c r="H52" s="23"/>
      <c r="I52" s="49"/>
      <c r="J52" s="24"/>
      <c r="K52" s="184"/>
      <c r="L52" s="35">
        <f t="shared" si="68"/>
        <v>0.44999966666666663</v>
      </c>
      <c r="M52" s="34">
        <f t="shared" si="61"/>
        <v>0.46111066666666661</v>
      </c>
      <c r="N52" s="23" t="s">
        <v>33</v>
      </c>
      <c r="O52" s="23" t="s">
        <v>34</v>
      </c>
      <c r="P52" s="23" t="s">
        <v>35</v>
      </c>
      <c r="Q52" s="23" t="s">
        <v>19</v>
      </c>
      <c r="R52" s="23" t="s">
        <v>31</v>
      </c>
      <c r="S52" s="49" t="s">
        <v>32</v>
      </c>
      <c r="V52" s="184"/>
      <c r="W52" s="35">
        <f t="shared" si="69"/>
        <v>0.44999966666666663</v>
      </c>
      <c r="X52" s="34">
        <f t="shared" si="62"/>
        <v>0.46111066666666661</v>
      </c>
      <c r="Y52" s="23" t="s">
        <v>33</v>
      </c>
      <c r="Z52" s="23" t="s">
        <v>34</v>
      </c>
      <c r="AA52" s="23" t="s">
        <v>35</v>
      </c>
      <c r="AB52" s="23" t="s">
        <v>19</v>
      </c>
      <c r="AC52" s="23" t="s">
        <v>31</v>
      </c>
      <c r="AD52" s="49" t="s">
        <v>32</v>
      </c>
      <c r="AF52" s="184"/>
      <c r="AG52" s="35">
        <f t="shared" si="70"/>
        <v>0.44999966666666663</v>
      </c>
      <c r="AH52" s="34">
        <f t="shared" si="63"/>
        <v>0.46111066666666661</v>
      </c>
      <c r="AI52" s="23" t="s">
        <v>33</v>
      </c>
      <c r="AJ52" s="23" t="s">
        <v>34</v>
      </c>
      <c r="AK52" s="23" t="s">
        <v>35</v>
      </c>
      <c r="AL52" s="23" t="s">
        <v>19</v>
      </c>
      <c r="AM52" s="23" t="s">
        <v>31</v>
      </c>
      <c r="AN52" s="49" t="s">
        <v>32</v>
      </c>
      <c r="AP52" s="184"/>
      <c r="AQ52" s="35">
        <f t="shared" si="71"/>
        <v>0.44999966666666663</v>
      </c>
      <c r="AR52" s="34">
        <f t="shared" si="64"/>
        <v>0.46111066666666661</v>
      </c>
      <c r="AS52" s="23" t="s">
        <v>33</v>
      </c>
      <c r="AT52" s="23" t="s">
        <v>34</v>
      </c>
      <c r="AU52" s="23" t="s">
        <v>35</v>
      </c>
      <c r="AV52" s="23" t="s">
        <v>19</v>
      </c>
      <c r="AW52" s="23" t="s">
        <v>31</v>
      </c>
      <c r="AX52" s="49" t="s">
        <v>32</v>
      </c>
      <c r="AY52" s="24"/>
      <c r="AZ52" s="184"/>
      <c r="BA52" s="35">
        <f t="shared" si="72"/>
        <v>0.44999966666666663</v>
      </c>
      <c r="BB52" s="34">
        <f t="shared" si="65"/>
        <v>0.46111066666666661</v>
      </c>
      <c r="BC52" s="23" t="s">
        <v>33</v>
      </c>
      <c r="BD52" s="23" t="s">
        <v>34</v>
      </c>
      <c r="BE52" s="23" t="s">
        <v>35</v>
      </c>
      <c r="BF52" s="23" t="s">
        <v>19</v>
      </c>
      <c r="BG52" s="23" t="s">
        <v>31</v>
      </c>
      <c r="BH52" s="49" t="s">
        <v>32</v>
      </c>
      <c r="BI52" s="24"/>
      <c r="BJ52" s="184"/>
      <c r="BK52" s="35">
        <f t="shared" si="73"/>
        <v>0.44999966666666663</v>
      </c>
      <c r="BL52" s="34">
        <f t="shared" si="66"/>
        <v>0.46111066666666661</v>
      </c>
      <c r="BM52" s="23" t="s">
        <v>33</v>
      </c>
      <c r="BN52" s="23" t="s">
        <v>34</v>
      </c>
      <c r="BO52" s="23" t="s">
        <v>35</v>
      </c>
      <c r="BP52" s="23" t="s">
        <v>19</v>
      </c>
      <c r="BQ52" s="23" t="s">
        <v>31</v>
      </c>
      <c r="BR52" s="49" t="s">
        <v>32</v>
      </c>
      <c r="BS52" s="24"/>
      <c r="BT52" s="184"/>
      <c r="BU52" s="35">
        <f t="shared" si="74"/>
        <v>0.44999966666666663</v>
      </c>
      <c r="BV52" s="34">
        <f t="shared" si="67"/>
        <v>0.46111066666666661</v>
      </c>
      <c r="BW52" s="23" t="s">
        <v>33</v>
      </c>
      <c r="BX52" s="23" t="s">
        <v>34</v>
      </c>
      <c r="BY52" s="23" t="s">
        <v>35</v>
      </c>
      <c r="BZ52" s="23" t="s">
        <v>19</v>
      </c>
      <c r="CA52" s="23" t="s">
        <v>31</v>
      </c>
      <c r="CB52" s="49" t="s">
        <v>32</v>
      </c>
      <c r="CC52" s="24"/>
      <c r="CD52" s="24"/>
    </row>
    <row r="53" spans="1:98" ht="15" customHeight="1" x14ac:dyDescent="0.35">
      <c r="A53" s="184"/>
      <c r="B53" s="35"/>
      <c r="C53" s="34"/>
      <c r="D53" s="23"/>
      <c r="E53" s="23"/>
      <c r="F53" s="23"/>
      <c r="G53" s="23"/>
      <c r="H53" s="23"/>
      <c r="I53" s="49"/>
      <c r="J53" s="24"/>
      <c r="K53" s="184"/>
      <c r="L53" s="35">
        <f t="shared" si="68"/>
        <v>0.46111066666666661</v>
      </c>
      <c r="M53" s="34">
        <f t="shared" si="61"/>
        <v>0.4722216666666666</v>
      </c>
      <c r="N53" s="23" t="s">
        <v>32</v>
      </c>
      <c r="O53" s="23" t="s">
        <v>33</v>
      </c>
      <c r="P53" s="23" t="s">
        <v>34</v>
      </c>
      <c r="Q53" s="23" t="s">
        <v>35</v>
      </c>
      <c r="R53" s="23" t="s">
        <v>19</v>
      </c>
      <c r="S53" s="49" t="s">
        <v>31</v>
      </c>
      <c r="V53" s="184"/>
      <c r="W53" s="35">
        <f t="shared" si="69"/>
        <v>0.46111066666666661</v>
      </c>
      <c r="X53" s="34">
        <f t="shared" si="62"/>
        <v>0.4722216666666666</v>
      </c>
      <c r="Y53" s="23" t="s">
        <v>32</v>
      </c>
      <c r="Z53" s="23" t="s">
        <v>33</v>
      </c>
      <c r="AA53" s="23" t="s">
        <v>34</v>
      </c>
      <c r="AB53" s="23" t="s">
        <v>35</v>
      </c>
      <c r="AC53" s="23" t="s">
        <v>19</v>
      </c>
      <c r="AD53" s="49" t="s">
        <v>31</v>
      </c>
      <c r="AF53" s="184"/>
      <c r="AG53" s="35">
        <f t="shared" si="70"/>
        <v>0.46111066666666661</v>
      </c>
      <c r="AH53" s="34">
        <f t="shared" si="63"/>
        <v>0.4722216666666666</v>
      </c>
      <c r="AI53" s="23" t="s">
        <v>32</v>
      </c>
      <c r="AJ53" s="23" t="s">
        <v>33</v>
      </c>
      <c r="AK53" s="23" t="s">
        <v>34</v>
      </c>
      <c r="AL53" s="23" t="s">
        <v>35</v>
      </c>
      <c r="AM53" s="23" t="s">
        <v>19</v>
      </c>
      <c r="AN53" s="49" t="s">
        <v>31</v>
      </c>
      <c r="AP53" s="184"/>
      <c r="AQ53" s="35">
        <f t="shared" si="71"/>
        <v>0.46111066666666661</v>
      </c>
      <c r="AR53" s="34">
        <f t="shared" si="64"/>
        <v>0.4722216666666666</v>
      </c>
      <c r="AS53" s="23" t="s">
        <v>32</v>
      </c>
      <c r="AT53" s="23" t="s">
        <v>33</v>
      </c>
      <c r="AU53" s="23" t="s">
        <v>34</v>
      </c>
      <c r="AV53" s="23" t="s">
        <v>35</v>
      </c>
      <c r="AW53" s="23" t="s">
        <v>19</v>
      </c>
      <c r="AX53" s="49" t="s">
        <v>31</v>
      </c>
      <c r="AY53" s="24"/>
      <c r="AZ53" s="184"/>
      <c r="BA53" s="35">
        <f t="shared" si="72"/>
        <v>0.46111066666666661</v>
      </c>
      <c r="BB53" s="34">
        <f t="shared" si="65"/>
        <v>0.4722216666666666</v>
      </c>
      <c r="BC53" s="23" t="s">
        <v>32</v>
      </c>
      <c r="BD53" s="23" t="s">
        <v>33</v>
      </c>
      <c r="BE53" s="23" t="s">
        <v>34</v>
      </c>
      <c r="BF53" s="23" t="s">
        <v>35</v>
      </c>
      <c r="BG53" s="23" t="s">
        <v>19</v>
      </c>
      <c r="BH53" s="49" t="s">
        <v>31</v>
      </c>
      <c r="BI53" s="24"/>
      <c r="BJ53" s="184"/>
      <c r="BK53" s="35">
        <f t="shared" si="73"/>
        <v>0.46111066666666661</v>
      </c>
      <c r="BL53" s="34">
        <f t="shared" si="66"/>
        <v>0.4722216666666666</v>
      </c>
      <c r="BM53" s="23" t="s">
        <v>32</v>
      </c>
      <c r="BN53" s="23" t="s">
        <v>33</v>
      </c>
      <c r="BO53" s="23" t="s">
        <v>34</v>
      </c>
      <c r="BP53" s="23" t="s">
        <v>35</v>
      </c>
      <c r="BQ53" s="23" t="s">
        <v>19</v>
      </c>
      <c r="BR53" s="49" t="s">
        <v>31</v>
      </c>
      <c r="BS53" s="24"/>
      <c r="BT53" s="184"/>
      <c r="BU53" s="35">
        <f t="shared" si="74"/>
        <v>0.46111066666666661</v>
      </c>
      <c r="BV53" s="34">
        <f t="shared" si="67"/>
        <v>0.4722216666666666</v>
      </c>
      <c r="BW53" s="23" t="s">
        <v>32</v>
      </c>
      <c r="BX53" s="23" t="s">
        <v>33</v>
      </c>
      <c r="BY53" s="23" t="s">
        <v>34</v>
      </c>
      <c r="BZ53" s="23" t="s">
        <v>35</v>
      </c>
      <c r="CA53" s="23" t="s">
        <v>19</v>
      </c>
      <c r="CB53" s="49" t="s">
        <v>31</v>
      </c>
      <c r="CC53" s="24"/>
      <c r="CD53" s="24"/>
    </row>
    <row r="54" spans="1:98" ht="15" customHeight="1" x14ac:dyDescent="0.35">
      <c r="A54" s="185"/>
      <c r="B54" s="35"/>
      <c r="C54" s="34"/>
      <c r="D54" s="23"/>
      <c r="E54" s="23"/>
      <c r="F54" s="23"/>
      <c r="G54" s="23"/>
      <c r="H54" s="23"/>
      <c r="I54" s="49"/>
      <c r="J54" s="49"/>
      <c r="K54" s="185"/>
      <c r="L54" s="35">
        <f t="shared" si="68"/>
        <v>0.4722216666666666</v>
      </c>
      <c r="M54" s="34">
        <f t="shared" si="61"/>
        <v>0.48333266666666658</v>
      </c>
      <c r="N54" s="23" t="s">
        <v>31</v>
      </c>
      <c r="O54" s="23" t="s">
        <v>32</v>
      </c>
      <c r="P54" s="23" t="s">
        <v>33</v>
      </c>
      <c r="Q54" s="23" t="s">
        <v>34</v>
      </c>
      <c r="R54" s="23" t="s">
        <v>35</v>
      </c>
      <c r="S54" s="49" t="s">
        <v>19</v>
      </c>
      <c r="V54" s="185"/>
      <c r="W54" s="35">
        <f t="shared" si="69"/>
        <v>0.4722216666666666</v>
      </c>
      <c r="X54" s="34">
        <f t="shared" si="62"/>
        <v>0.48333266666666658</v>
      </c>
      <c r="Y54" s="23" t="s">
        <v>31</v>
      </c>
      <c r="Z54" s="23" t="s">
        <v>32</v>
      </c>
      <c r="AA54" s="23" t="s">
        <v>33</v>
      </c>
      <c r="AB54" s="23" t="s">
        <v>34</v>
      </c>
      <c r="AC54" s="23" t="s">
        <v>35</v>
      </c>
      <c r="AD54" s="49" t="s">
        <v>19</v>
      </c>
      <c r="AF54" s="185"/>
      <c r="AG54" s="35">
        <f t="shared" si="70"/>
        <v>0.4722216666666666</v>
      </c>
      <c r="AH54" s="34">
        <f t="shared" si="63"/>
        <v>0.48333266666666658</v>
      </c>
      <c r="AI54" s="23" t="s">
        <v>31</v>
      </c>
      <c r="AJ54" s="23" t="s">
        <v>32</v>
      </c>
      <c r="AK54" s="23" t="s">
        <v>33</v>
      </c>
      <c r="AL54" s="23" t="s">
        <v>34</v>
      </c>
      <c r="AM54" s="23" t="s">
        <v>35</v>
      </c>
      <c r="AN54" s="49" t="s">
        <v>19</v>
      </c>
      <c r="AP54" s="185"/>
      <c r="AQ54" s="35">
        <f t="shared" si="71"/>
        <v>0.4722216666666666</v>
      </c>
      <c r="AR54" s="34">
        <f t="shared" si="64"/>
        <v>0.48333266666666658</v>
      </c>
      <c r="AS54" s="23" t="s">
        <v>31</v>
      </c>
      <c r="AT54" s="23" t="s">
        <v>32</v>
      </c>
      <c r="AU54" s="23" t="s">
        <v>33</v>
      </c>
      <c r="AV54" s="23" t="s">
        <v>34</v>
      </c>
      <c r="AW54" s="23" t="s">
        <v>35</v>
      </c>
      <c r="AX54" s="49" t="s">
        <v>19</v>
      </c>
      <c r="AY54" s="24"/>
      <c r="AZ54" s="185"/>
      <c r="BA54" s="35">
        <f t="shared" si="72"/>
        <v>0.4722216666666666</v>
      </c>
      <c r="BB54" s="34">
        <f t="shared" si="65"/>
        <v>0.48333266666666658</v>
      </c>
      <c r="BC54" s="23" t="s">
        <v>31</v>
      </c>
      <c r="BD54" s="23" t="s">
        <v>32</v>
      </c>
      <c r="BE54" s="23" t="s">
        <v>33</v>
      </c>
      <c r="BF54" s="23" t="s">
        <v>34</v>
      </c>
      <c r="BG54" s="23" t="s">
        <v>35</v>
      </c>
      <c r="BH54" s="49" t="s">
        <v>19</v>
      </c>
      <c r="BI54" s="24"/>
      <c r="BJ54" s="185"/>
      <c r="BK54" s="35">
        <f t="shared" si="73"/>
        <v>0.4722216666666666</v>
      </c>
      <c r="BL54" s="34">
        <f t="shared" si="66"/>
        <v>0.48333266666666658</v>
      </c>
      <c r="BM54" s="23" t="s">
        <v>31</v>
      </c>
      <c r="BN54" s="23" t="s">
        <v>32</v>
      </c>
      <c r="BO54" s="23" t="s">
        <v>33</v>
      </c>
      <c r="BP54" s="23" t="s">
        <v>34</v>
      </c>
      <c r="BQ54" s="23" t="s">
        <v>35</v>
      </c>
      <c r="BR54" s="49" t="s">
        <v>19</v>
      </c>
      <c r="BS54" s="24"/>
      <c r="BT54" s="185"/>
      <c r="BU54" s="35">
        <f t="shared" si="74"/>
        <v>0.4722216666666666</v>
      </c>
      <c r="BV54" s="34">
        <f t="shared" si="67"/>
        <v>0.48333266666666658</v>
      </c>
      <c r="BW54" s="23" t="s">
        <v>31</v>
      </c>
      <c r="BX54" s="23" t="s">
        <v>32</v>
      </c>
      <c r="BY54" s="23" t="s">
        <v>33</v>
      </c>
      <c r="BZ54" s="23" t="s">
        <v>34</v>
      </c>
      <c r="CA54" s="23" t="s">
        <v>35</v>
      </c>
      <c r="CB54" s="49" t="s">
        <v>19</v>
      </c>
      <c r="CC54" s="24"/>
    </row>
    <row r="55" spans="1:98" ht="15" customHeight="1" x14ac:dyDescent="0.35">
      <c r="A55" s="63"/>
      <c r="B55" s="25"/>
      <c r="C55" s="25"/>
      <c r="D55" s="24"/>
      <c r="E55" s="24"/>
      <c r="F55" s="24"/>
      <c r="G55" s="24"/>
      <c r="H55" s="24"/>
      <c r="I55" s="24"/>
      <c r="J55" s="24"/>
      <c r="K55" s="63" t="s">
        <v>6</v>
      </c>
      <c r="L55" s="25">
        <f>M54+0.003472</f>
        <v>0.48680466666666655</v>
      </c>
      <c r="M55" s="25"/>
      <c r="N55" s="24"/>
      <c r="O55" s="24"/>
      <c r="P55" s="24"/>
      <c r="Q55" s="24"/>
      <c r="R55" s="24"/>
      <c r="S55" s="24"/>
      <c r="V55" s="63" t="s">
        <v>6</v>
      </c>
      <c r="W55" s="25">
        <f>X54+0.003472</f>
        <v>0.48680466666666655</v>
      </c>
      <c r="X55" s="25"/>
      <c r="Y55" s="24"/>
      <c r="Z55" s="24"/>
      <c r="AA55" s="24"/>
      <c r="AB55" s="24"/>
      <c r="AC55" s="24"/>
      <c r="AD55" s="24"/>
      <c r="AF55" s="63" t="s">
        <v>6</v>
      </c>
      <c r="AG55" s="25">
        <f>AH54+0.003472</f>
        <v>0.48680466666666655</v>
      </c>
      <c r="AH55" s="25"/>
      <c r="AI55" s="24"/>
      <c r="AJ55" s="24"/>
      <c r="AK55" s="24"/>
      <c r="AL55" s="24"/>
      <c r="AM55" s="24"/>
      <c r="AN55" s="24"/>
      <c r="AP55" s="63" t="s">
        <v>6</v>
      </c>
      <c r="AQ55" s="25">
        <f>AR54+0.003472</f>
        <v>0.48680466666666655</v>
      </c>
      <c r="AR55" s="25"/>
      <c r="AS55" s="24"/>
      <c r="AT55" s="24"/>
      <c r="AU55" s="24"/>
      <c r="AV55" s="24"/>
      <c r="AW55" s="24"/>
      <c r="AX55" s="24"/>
      <c r="AY55" s="24"/>
      <c r="AZ55" s="63" t="s">
        <v>6</v>
      </c>
      <c r="BA55" s="25">
        <f>BB54+0.003472</f>
        <v>0.48680466666666655</v>
      </c>
      <c r="BB55" s="25"/>
      <c r="BC55" s="24"/>
      <c r="BD55" s="24"/>
      <c r="BE55" s="24"/>
      <c r="BF55" s="24"/>
      <c r="BG55" s="24"/>
      <c r="BH55" s="24"/>
      <c r="BI55" s="24"/>
      <c r="BJ55" s="63" t="s">
        <v>6</v>
      </c>
      <c r="BK55" s="25">
        <f>BL54+0.003472</f>
        <v>0.48680466666666655</v>
      </c>
      <c r="BL55" s="25"/>
      <c r="BM55" s="24"/>
      <c r="BN55" s="24"/>
      <c r="BO55" s="24"/>
      <c r="BP55" s="24"/>
      <c r="BQ55" s="24"/>
      <c r="BR55" s="24"/>
      <c r="BS55" s="24"/>
      <c r="BT55" s="63" t="s">
        <v>6</v>
      </c>
      <c r="BU55" s="25">
        <f>BV54+0.003472</f>
        <v>0.48680466666666655</v>
      </c>
      <c r="BV55" s="25"/>
      <c r="BW55" s="24"/>
      <c r="BX55" s="24"/>
      <c r="BY55" s="24"/>
      <c r="BZ55" s="24"/>
      <c r="CA55" s="24"/>
      <c r="CB55" s="24"/>
      <c r="CC55" s="24"/>
      <c r="CR55" s="1">
        <v>0.33333333333333331</v>
      </c>
      <c r="CS55" s="1">
        <v>0.36041666666666666</v>
      </c>
      <c r="CT55" s="10">
        <f>CS55-CR55</f>
        <v>2.7083333333333348E-2</v>
      </c>
    </row>
    <row r="56" spans="1:98" ht="15" customHeight="1" x14ac:dyDescent="0.35">
      <c r="A56" s="24"/>
      <c r="B56" s="24"/>
      <c r="C56" s="24"/>
      <c r="D56" s="24"/>
      <c r="E56" s="24"/>
      <c r="F56" s="24"/>
      <c r="G56" s="24"/>
      <c r="H56" s="24"/>
      <c r="I56" s="24"/>
      <c r="J56" s="24"/>
      <c r="K56" s="24"/>
      <c r="L56" s="24"/>
      <c r="M56" s="24"/>
      <c r="N56" s="24"/>
      <c r="O56" s="24"/>
      <c r="P56" s="24"/>
      <c r="Q56" s="24"/>
      <c r="R56" s="24"/>
      <c r="S56" s="24"/>
      <c r="V56" s="24"/>
      <c r="W56" s="24"/>
      <c r="X56" s="24"/>
      <c r="Y56" s="24"/>
      <c r="Z56" s="24"/>
      <c r="AA56" s="24"/>
      <c r="AB56" s="24"/>
      <c r="AC56" s="24"/>
      <c r="AD56" s="24"/>
      <c r="AF56" s="24"/>
      <c r="AG56" s="24"/>
      <c r="AH56" s="24"/>
      <c r="AI56" s="24"/>
      <c r="AJ56" s="24"/>
      <c r="AK56" s="24"/>
      <c r="AL56" s="24"/>
      <c r="AM56" s="24"/>
      <c r="AN56" s="24"/>
      <c r="AP56" s="24"/>
      <c r="AQ56" s="24"/>
      <c r="AR56" s="24"/>
      <c r="AS56" s="24"/>
      <c r="AT56" s="24"/>
      <c r="AU56" s="24"/>
      <c r="AV56" s="24"/>
      <c r="AW56" s="24"/>
      <c r="AX56" s="24"/>
      <c r="AY56" s="24"/>
      <c r="AZ56" s="24"/>
      <c r="BA56" s="24"/>
      <c r="BB56" s="24"/>
      <c r="BC56" s="24"/>
      <c r="BD56" s="24"/>
      <c r="BE56" s="24"/>
      <c r="BF56" s="24"/>
      <c r="BG56" s="24"/>
      <c r="BH56" s="24"/>
      <c r="BI56" s="24"/>
      <c r="BJ56" s="24"/>
      <c r="BK56" s="24"/>
      <c r="BL56" s="24"/>
      <c r="BM56" s="24"/>
      <c r="BN56" s="24"/>
      <c r="BO56" s="24"/>
      <c r="BP56" s="24"/>
      <c r="BQ56" s="24"/>
      <c r="BR56" s="24"/>
      <c r="BS56" s="24"/>
      <c r="BT56" s="24"/>
      <c r="BU56" s="24"/>
      <c r="BV56" s="24"/>
      <c r="BW56" s="24"/>
      <c r="BX56" s="24"/>
      <c r="BY56" s="24"/>
      <c r="BZ56" s="24"/>
      <c r="CA56" s="24"/>
      <c r="CB56" s="24"/>
      <c r="CC56" s="24"/>
      <c r="CR56" s="1">
        <v>0.33333333333333331</v>
      </c>
      <c r="CS56" s="1">
        <v>0.36249999999999999</v>
      </c>
      <c r="CT56" s="10">
        <f>CS56-CR56</f>
        <v>2.9166666666666674E-2</v>
      </c>
    </row>
    <row r="57" spans="1:98" ht="15" customHeight="1" x14ac:dyDescent="0.35">
      <c r="A57" s="27"/>
      <c r="B57" s="24"/>
      <c r="C57" s="24"/>
      <c r="D57" s="24"/>
      <c r="E57" s="24"/>
      <c r="F57" s="24"/>
      <c r="G57" s="24"/>
      <c r="H57" s="24"/>
      <c r="K57" s="27" t="s">
        <v>66</v>
      </c>
      <c r="L57" s="24"/>
      <c r="M57" s="24"/>
      <c r="N57" s="24"/>
      <c r="O57" s="24"/>
      <c r="P57" s="24"/>
      <c r="Q57" s="24"/>
      <c r="R57" s="24"/>
      <c r="V57" s="27" t="s">
        <v>66</v>
      </c>
      <c r="W57" s="24"/>
      <c r="X57" s="24"/>
      <c r="Y57" s="24"/>
      <c r="Z57" s="24"/>
      <c r="AA57" s="24"/>
      <c r="AB57" s="24"/>
      <c r="AC57" s="24"/>
      <c r="AF57" s="27" t="s">
        <v>66</v>
      </c>
      <c r="AG57" s="24"/>
      <c r="AH57" s="24"/>
      <c r="AI57" s="24"/>
      <c r="AJ57" s="24"/>
      <c r="AK57" s="24"/>
      <c r="AL57" s="24"/>
      <c r="AM57" s="24"/>
      <c r="AP57" s="27" t="s">
        <v>66</v>
      </c>
      <c r="AQ57" s="24"/>
      <c r="AR57" s="24"/>
      <c r="AS57" s="24"/>
      <c r="AT57" s="24"/>
      <c r="AU57" s="24"/>
      <c r="AV57" s="24"/>
      <c r="AW57" s="24"/>
      <c r="AZ57" s="27" t="s">
        <v>66</v>
      </c>
      <c r="BA57" s="24"/>
      <c r="BB57" s="24"/>
      <c r="BC57" s="24"/>
      <c r="BD57" s="24"/>
      <c r="BE57" s="24"/>
      <c r="BF57" s="24"/>
      <c r="BG57" s="24"/>
      <c r="BJ57" s="27" t="s">
        <v>66</v>
      </c>
      <c r="BK57" s="24"/>
      <c r="BL57" s="24"/>
      <c r="BM57" s="24"/>
      <c r="BN57" s="24"/>
      <c r="BO57" s="24"/>
      <c r="BP57" s="24"/>
      <c r="BQ57" s="24"/>
      <c r="BT57" s="27" t="s">
        <v>66</v>
      </c>
      <c r="BU57" s="24"/>
      <c r="BV57" s="24"/>
      <c r="BW57" s="24"/>
      <c r="BX57" s="24"/>
      <c r="BY57" s="24"/>
      <c r="BZ57" s="24"/>
      <c r="CA57" s="24"/>
    </row>
    <row r="58" spans="1:98" ht="15" customHeight="1" x14ac:dyDescent="0.35">
      <c r="A58" s="66"/>
      <c r="B58" s="66"/>
      <c r="C58" s="66"/>
      <c r="D58" s="67"/>
      <c r="E58" s="67"/>
      <c r="F58" s="67"/>
      <c r="G58" s="67"/>
      <c r="H58" s="67"/>
      <c r="I58" s="67"/>
      <c r="J58" s="67"/>
      <c r="K58" s="66" t="s">
        <v>37</v>
      </c>
      <c r="L58" s="66" t="s">
        <v>38</v>
      </c>
      <c r="M58" s="66" t="s">
        <v>23</v>
      </c>
      <c r="N58" s="67" t="s">
        <v>29</v>
      </c>
      <c r="O58" s="67" t="s">
        <v>24</v>
      </c>
      <c r="P58" s="67" t="s">
        <v>25</v>
      </c>
      <c r="Q58" s="67" t="s">
        <v>26</v>
      </c>
      <c r="R58" s="67" t="s">
        <v>27</v>
      </c>
      <c r="S58" s="67" t="s">
        <v>28</v>
      </c>
      <c r="V58" s="66" t="s">
        <v>37</v>
      </c>
      <c r="W58" s="66" t="s">
        <v>38</v>
      </c>
      <c r="X58" s="66" t="s">
        <v>23</v>
      </c>
      <c r="Y58" s="67" t="s">
        <v>29</v>
      </c>
      <c r="Z58" s="67" t="s">
        <v>24</v>
      </c>
      <c r="AA58" s="67" t="s">
        <v>25</v>
      </c>
      <c r="AB58" s="67" t="s">
        <v>26</v>
      </c>
      <c r="AC58" s="67" t="s">
        <v>27</v>
      </c>
      <c r="AD58" s="67" t="s">
        <v>28</v>
      </c>
      <c r="AF58" s="66" t="s">
        <v>37</v>
      </c>
      <c r="AG58" s="66" t="s">
        <v>38</v>
      </c>
      <c r="AH58" s="66" t="s">
        <v>23</v>
      </c>
      <c r="AI58" s="67" t="s">
        <v>29</v>
      </c>
      <c r="AJ58" s="67" t="s">
        <v>24</v>
      </c>
      <c r="AK58" s="67" t="s">
        <v>25</v>
      </c>
      <c r="AL58" s="67" t="s">
        <v>26</v>
      </c>
      <c r="AM58" s="67" t="s">
        <v>27</v>
      </c>
      <c r="AN58" s="67" t="s">
        <v>28</v>
      </c>
      <c r="AP58" s="66" t="s">
        <v>37</v>
      </c>
      <c r="AQ58" s="66" t="s">
        <v>38</v>
      </c>
      <c r="AR58" s="66" t="s">
        <v>23</v>
      </c>
      <c r="AS58" s="67" t="s">
        <v>29</v>
      </c>
      <c r="AT58" s="67" t="s">
        <v>24</v>
      </c>
      <c r="AU58" s="67" t="s">
        <v>25</v>
      </c>
      <c r="AV58" s="67" t="s">
        <v>26</v>
      </c>
      <c r="AW58" s="67" t="s">
        <v>27</v>
      </c>
      <c r="AX58" s="67" t="s">
        <v>28</v>
      </c>
      <c r="AY58" s="27"/>
      <c r="AZ58" s="66" t="s">
        <v>37</v>
      </c>
      <c r="BA58" s="66" t="s">
        <v>38</v>
      </c>
      <c r="BB58" s="66" t="s">
        <v>23</v>
      </c>
      <c r="BC58" s="67" t="s">
        <v>29</v>
      </c>
      <c r="BD58" s="67" t="s">
        <v>24</v>
      </c>
      <c r="BE58" s="67" t="s">
        <v>25</v>
      </c>
      <c r="BF58" s="67" t="s">
        <v>26</v>
      </c>
      <c r="BG58" s="67" t="s">
        <v>27</v>
      </c>
      <c r="BH58" s="67" t="s">
        <v>28</v>
      </c>
      <c r="BI58" s="27"/>
      <c r="BJ58" s="66" t="s">
        <v>37</v>
      </c>
      <c r="BK58" s="66" t="s">
        <v>38</v>
      </c>
      <c r="BL58" s="66" t="s">
        <v>23</v>
      </c>
      <c r="BM58" s="67" t="s">
        <v>29</v>
      </c>
      <c r="BN58" s="67" t="s">
        <v>24</v>
      </c>
      <c r="BO58" s="67" t="s">
        <v>25</v>
      </c>
      <c r="BP58" s="67" t="s">
        <v>26</v>
      </c>
      <c r="BQ58" s="67" t="s">
        <v>27</v>
      </c>
      <c r="BR58" s="67" t="s">
        <v>28</v>
      </c>
      <c r="BS58" s="24"/>
      <c r="BT58" s="66" t="s">
        <v>37</v>
      </c>
      <c r="BU58" s="66" t="s">
        <v>38</v>
      </c>
      <c r="BV58" s="66" t="s">
        <v>23</v>
      </c>
      <c r="BW58" s="67" t="s">
        <v>29</v>
      </c>
      <c r="BX58" s="67" t="s">
        <v>24</v>
      </c>
      <c r="BY58" s="67" t="s">
        <v>25</v>
      </c>
      <c r="BZ58" s="67" t="s">
        <v>26</v>
      </c>
      <c r="CA58" s="67" t="s">
        <v>27</v>
      </c>
      <c r="CB58" s="67" t="s">
        <v>28</v>
      </c>
      <c r="CC58" s="24"/>
      <c r="CD58" s="53" t="s">
        <v>67</v>
      </c>
      <c r="CE58" s="3">
        <v>2.5</v>
      </c>
      <c r="CF58" s="53" t="s">
        <v>59</v>
      </c>
      <c r="CG58" s="3"/>
      <c r="CH58" s="3"/>
      <c r="CI58" s="3"/>
    </row>
    <row r="59" spans="1:98" x14ac:dyDescent="0.35">
      <c r="A59" s="38"/>
      <c r="B59" s="34"/>
      <c r="C59" s="34"/>
      <c r="D59" s="33"/>
      <c r="E59" s="33"/>
      <c r="F59" s="33"/>
      <c r="G59" s="33"/>
      <c r="H59" s="33"/>
      <c r="I59" s="48"/>
      <c r="J59" s="48"/>
      <c r="K59" s="38">
        <v>1</v>
      </c>
      <c r="L59" s="34">
        <f>L55+0.003472</f>
        <v>0.49027666666666653</v>
      </c>
      <c r="M59" s="34">
        <f>L59+0.019444</f>
        <v>0.50972066666666649</v>
      </c>
      <c r="N59" s="33" t="s">
        <v>19</v>
      </c>
      <c r="O59" s="33" t="s">
        <v>31</v>
      </c>
      <c r="P59" s="33" t="s">
        <v>32</v>
      </c>
      <c r="Q59" s="33" t="s">
        <v>33</v>
      </c>
      <c r="R59" s="33" t="s">
        <v>34</v>
      </c>
      <c r="S59" s="48" t="s">
        <v>35</v>
      </c>
      <c r="V59" s="38">
        <v>1</v>
      </c>
      <c r="W59" s="34">
        <f>W55+0.003472</f>
        <v>0.49027666666666653</v>
      </c>
      <c r="X59" s="34">
        <f>W59+0.017361</f>
        <v>0.50763766666666654</v>
      </c>
      <c r="Y59" s="33" t="s">
        <v>19</v>
      </c>
      <c r="Z59" s="33" t="s">
        <v>31</v>
      </c>
      <c r="AA59" s="33" t="s">
        <v>32</v>
      </c>
      <c r="AB59" s="33" t="s">
        <v>33</v>
      </c>
      <c r="AC59" s="33" t="s">
        <v>34</v>
      </c>
      <c r="AD59" s="48" t="s">
        <v>35</v>
      </c>
      <c r="AF59" s="38">
        <v>1</v>
      </c>
      <c r="AG59" s="34">
        <f>AG55+0.003472</f>
        <v>0.49027666666666653</v>
      </c>
      <c r="AH59" s="34">
        <f>AG59+0.015972</f>
        <v>0.50624866666666657</v>
      </c>
      <c r="AI59" s="33" t="s">
        <v>19</v>
      </c>
      <c r="AJ59" s="33" t="s">
        <v>31</v>
      </c>
      <c r="AK59" s="33" t="s">
        <v>32</v>
      </c>
      <c r="AL59" s="33" t="s">
        <v>33</v>
      </c>
      <c r="AM59" s="33" t="s">
        <v>34</v>
      </c>
      <c r="AN59" s="48" t="s">
        <v>35</v>
      </c>
      <c r="AP59" s="38">
        <v>1</v>
      </c>
      <c r="AQ59" s="34">
        <f>AQ55+0.003472</f>
        <v>0.49027666666666653</v>
      </c>
      <c r="AR59" s="34">
        <f>AQ59+0.013889</f>
        <v>0.50416566666666651</v>
      </c>
      <c r="AS59" s="33" t="s">
        <v>19</v>
      </c>
      <c r="AT59" s="33" t="s">
        <v>31</v>
      </c>
      <c r="AU59" s="33" t="s">
        <v>32</v>
      </c>
      <c r="AV59" s="33" t="s">
        <v>33</v>
      </c>
      <c r="AW59" s="33" t="s">
        <v>34</v>
      </c>
      <c r="AX59" s="48" t="s">
        <v>35</v>
      </c>
      <c r="AY59" s="24"/>
      <c r="AZ59" s="38">
        <v>1</v>
      </c>
      <c r="BA59" s="34">
        <f>BA55+0.003472</f>
        <v>0.49027666666666653</v>
      </c>
      <c r="BB59" s="34">
        <f>BA59+0.0125</f>
        <v>0.50277666666666654</v>
      </c>
      <c r="BC59" s="33" t="s">
        <v>19</v>
      </c>
      <c r="BD59" s="33" t="s">
        <v>31</v>
      </c>
      <c r="BE59" s="33" t="s">
        <v>32</v>
      </c>
      <c r="BF59" s="33" t="s">
        <v>33</v>
      </c>
      <c r="BG59" s="33" t="s">
        <v>34</v>
      </c>
      <c r="BH59" s="48" t="s">
        <v>35</v>
      </c>
      <c r="BI59" s="24"/>
      <c r="BJ59" s="38">
        <v>1</v>
      </c>
      <c r="BK59" s="34">
        <f>BK55+0.003472</f>
        <v>0.49027666666666653</v>
      </c>
      <c r="BL59" s="34">
        <f>BK59+0.010417</f>
        <v>0.50069366666666648</v>
      </c>
      <c r="BM59" s="33" t="s">
        <v>19</v>
      </c>
      <c r="BN59" s="33" t="s">
        <v>31</v>
      </c>
      <c r="BO59" s="33" t="s">
        <v>32</v>
      </c>
      <c r="BP59" s="33" t="s">
        <v>33</v>
      </c>
      <c r="BQ59" s="33" t="s">
        <v>34</v>
      </c>
      <c r="BR59" s="48" t="s">
        <v>35</v>
      </c>
      <c r="BS59" s="24"/>
      <c r="BT59" s="38">
        <v>1</v>
      </c>
      <c r="BU59" s="34">
        <f>BU55+0.003472</f>
        <v>0.49027666666666653</v>
      </c>
      <c r="BV59" s="34">
        <f>BU59+0.006944</f>
        <v>0.49722066666666653</v>
      </c>
      <c r="BW59" s="33" t="s">
        <v>19</v>
      </c>
      <c r="BX59" s="33" t="s">
        <v>31</v>
      </c>
      <c r="BY59" s="33" t="s">
        <v>32</v>
      </c>
      <c r="BZ59" s="33" t="s">
        <v>33</v>
      </c>
      <c r="CA59" s="33" t="s">
        <v>34</v>
      </c>
      <c r="CB59" s="48" t="s">
        <v>35</v>
      </c>
      <c r="CC59" s="24"/>
      <c r="CD59" s="27" t="s">
        <v>60</v>
      </c>
      <c r="CE59" s="2"/>
      <c r="CF59" s="2"/>
      <c r="CG59" s="2" t="s">
        <v>61</v>
      </c>
    </row>
    <row r="60" spans="1:98" x14ac:dyDescent="0.35">
      <c r="A60" s="26"/>
      <c r="B60" s="35"/>
      <c r="C60" s="34"/>
      <c r="D60" s="23"/>
      <c r="E60" s="23"/>
      <c r="F60" s="23"/>
      <c r="G60" s="23"/>
      <c r="H60" s="23"/>
      <c r="I60" s="49"/>
      <c r="J60" s="49"/>
      <c r="K60" s="26">
        <v>2</v>
      </c>
      <c r="L60" s="35">
        <f>M59</f>
        <v>0.50972066666666649</v>
      </c>
      <c r="M60" s="34">
        <f t="shared" ref="M60:M64" si="75">L60+0.019444</f>
        <v>0.52916466666666651</v>
      </c>
      <c r="N60" s="23" t="s">
        <v>35</v>
      </c>
      <c r="O60" s="23" t="s">
        <v>19</v>
      </c>
      <c r="P60" s="23" t="s">
        <v>31</v>
      </c>
      <c r="Q60" s="23" t="s">
        <v>32</v>
      </c>
      <c r="R60" s="23" t="s">
        <v>33</v>
      </c>
      <c r="S60" s="49" t="s">
        <v>34</v>
      </c>
      <c r="V60" s="26">
        <v>2</v>
      </c>
      <c r="W60" s="35">
        <f>X59</f>
        <v>0.50763766666666654</v>
      </c>
      <c r="X60" s="34">
        <f t="shared" ref="X60:X64" si="76">W60+0.017361</f>
        <v>0.5249986666666665</v>
      </c>
      <c r="Y60" s="23" t="s">
        <v>35</v>
      </c>
      <c r="Z60" s="23" t="s">
        <v>19</v>
      </c>
      <c r="AA60" s="23" t="s">
        <v>31</v>
      </c>
      <c r="AB60" s="23" t="s">
        <v>32</v>
      </c>
      <c r="AC60" s="23" t="s">
        <v>33</v>
      </c>
      <c r="AD60" s="49" t="s">
        <v>34</v>
      </c>
      <c r="AF60" s="26">
        <v>2</v>
      </c>
      <c r="AG60" s="35">
        <f>AH59</f>
        <v>0.50624866666666657</v>
      </c>
      <c r="AH60" s="34">
        <f t="shared" ref="AH60:AH64" si="77">AG60+0.015972</f>
        <v>0.52222066666666656</v>
      </c>
      <c r="AI60" s="23" t="s">
        <v>35</v>
      </c>
      <c r="AJ60" s="23" t="s">
        <v>19</v>
      </c>
      <c r="AK60" s="23" t="s">
        <v>31</v>
      </c>
      <c r="AL60" s="23" t="s">
        <v>32</v>
      </c>
      <c r="AM60" s="23" t="s">
        <v>33</v>
      </c>
      <c r="AN60" s="49" t="s">
        <v>34</v>
      </c>
      <c r="AP60" s="26">
        <v>2</v>
      </c>
      <c r="AQ60" s="35">
        <f>AR59</f>
        <v>0.50416566666666651</v>
      </c>
      <c r="AR60" s="34">
        <f t="shared" ref="AR60:AR64" si="78">AQ60+0.013889</f>
        <v>0.51805466666666655</v>
      </c>
      <c r="AS60" s="23" t="s">
        <v>35</v>
      </c>
      <c r="AT60" s="23" t="s">
        <v>19</v>
      </c>
      <c r="AU60" s="23" t="s">
        <v>31</v>
      </c>
      <c r="AV60" s="23" t="s">
        <v>32</v>
      </c>
      <c r="AW60" s="23" t="s">
        <v>33</v>
      </c>
      <c r="AX60" s="49" t="s">
        <v>34</v>
      </c>
      <c r="AY60" s="24"/>
      <c r="AZ60" s="26">
        <v>2</v>
      </c>
      <c r="BA60" s="35">
        <f>BB59</f>
        <v>0.50277666666666654</v>
      </c>
      <c r="BB60" s="34">
        <f t="shared" ref="BB60:BB64" si="79">BA60+0.0125</f>
        <v>0.51527666666666649</v>
      </c>
      <c r="BC60" s="23" t="s">
        <v>35</v>
      </c>
      <c r="BD60" s="23" t="s">
        <v>19</v>
      </c>
      <c r="BE60" s="23" t="s">
        <v>31</v>
      </c>
      <c r="BF60" s="23" t="s">
        <v>32</v>
      </c>
      <c r="BG60" s="23" t="s">
        <v>33</v>
      </c>
      <c r="BH60" s="49" t="s">
        <v>34</v>
      </c>
      <c r="BI60" s="24"/>
      <c r="BJ60" s="26">
        <v>2</v>
      </c>
      <c r="BK60" s="35">
        <f>BL59</f>
        <v>0.50069366666666648</v>
      </c>
      <c r="BL60" s="34">
        <f t="shared" ref="BL60:BL64" si="80">BK60+0.010417</f>
        <v>0.51111066666666649</v>
      </c>
      <c r="BM60" s="23" t="s">
        <v>35</v>
      </c>
      <c r="BN60" s="23" t="s">
        <v>19</v>
      </c>
      <c r="BO60" s="23" t="s">
        <v>31</v>
      </c>
      <c r="BP60" s="23" t="s">
        <v>32</v>
      </c>
      <c r="BQ60" s="23" t="s">
        <v>33</v>
      </c>
      <c r="BR60" s="49" t="s">
        <v>34</v>
      </c>
      <c r="BS60" s="24"/>
      <c r="BT60" s="26">
        <v>2</v>
      </c>
      <c r="BU60" s="35">
        <f>BV59</f>
        <v>0.49722066666666653</v>
      </c>
      <c r="BV60" s="34">
        <f t="shared" ref="BV60:BV64" si="81">BU60+0.006944</f>
        <v>0.50416466666666648</v>
      </c>
      <c r="BW60" s="23" t="s">
        <v>35</v>
      </c>
      <c r="BX60" s="23" t="s">
        <v>19</v>
      </c>
      <c r="BY60" s="23" t="s">
        <v>31</v>
      </c>
      <c r="BZ60" s="23" t="s">
        <v>32</v>
      </c>
      <c r="CA60" s="23" t="s">
        <v>33</v>
      </c>
      <c r="CB60" s="49" t="s">
        <v>34</v>
      </c>
      <c r="CC60" s="24"/>
      <c r="CD60">
        <v>10</v>
      </c>
      <c r="CG60">
        <f>CD60*$CE$37</f>
        <v>25</v>
      </c>
      <c r="CH60" s="24"/>
    </row>
    <row r="61" spans="1:98" x14ac:dyDescent="0.35">
      <c r="A61" s="26"/>
      <c r="B61" s="35"/>
      <c r="C61" s="34"/>
      <c r="D61" s="23"/>
      <c r="E61" s="23"/>
      <c r="F61" s="23"/>
      <c r="G61" s="23"/>
      <c r="H61" s="23"/>
      <c r="I61" s="49"/>
      <c r="J61" s="49"/>
      <c r="K61" s="26">
        <v>3</v>
      </c>
      <c r="L61" s="35">
        <f t="shared" ref="L61:L64" si="82">M60</f>
        <v>0.52916466666666651</v>
      </c>
      <c r="M61" s="34">
        <f t="shared" si="75"/>
        <v>0.54860866666666652</v>
      </c>
      <c r="N61" s="23" t="s">
        <v>34</v>
      </c>
      <c r="O61" s="23" t="s">
        <v>35</v>
      </c>
      <c r="P61" s="23" t="s">
        <v>19</v>
      </c>
      <c r="Q61" s="23" t="s">
        <v>31</v>
      </c>
      <c r="R61" s="23" t="s">
        <v>32</v>
      </c>
      <c r="S61" s="49" t="s">
        <v>33</v>
      </c>
      <c r="V61" s="26">
        <v>3</v>
      </c>
      <c r="W61" s="35">
        <f t="shared" ref="W61:W64" si="83">X60</f>
        <v>0.5249986666666665</v>
      </c>
      <c r="X61" s="34">
        <f t="shared" si="76"/>
        <v>0.54235966666666646</v>
      </c>
      <c r="Y61" s="23" t="s">
        <v>34</v>
      </c>
      <c r="Z61" s="23" t="s">
        <v>35</v>
      </c>
      <c r="AA61" s="23" t="s">
        <v>19</v>
      </c>
      <c r="AB61" s="23" t="s">
        <v>31</v>
      </c>
      <c r="AC61" s="23" t="s">
        <v>32</v>
      </c>
      <c r="AD61" s="49" t="s">
        <v>33</v>
      </c>
      <c r="AF61" s="26">
        <v>3</v>
      </c>
      <c r="AG61" s="35">
        <f t="shared" ref="AG61:AG64" si="84">AH60</f>
        <v>0.52222066666666656</v>
      </c>
      <c r="AH61" s="34">
        <f t="shared" si="77"/>
        <v>0.53819266666666654</v>
      </c>
      <c r="AI61" s="23" t="s">
        <v>34</v>
      </c>
      <c r="AJ61" s="23" t="s">
        <v>35</v>
      </c>
      <c r="AK61" s="23" t="s">
        <v>19</v>
      </c>
      <c r="AL61" s="23" t="s">
        <v>31</v>
      </c>
      <c r="AM61" s="23" t="s">
        <v>32</v>
      </c>
      <c r="AN61" s="49" t="s">
        <v>33</v>
      </c>
      <c r="AP61" s="26">
        <v>3</v>
      </c>
      <c r="AQ61" s="35">
        <f t="shared" ref="AQ61:AQ64" si="85">AR60</f>
        <v>0.51805466666666655</v>
      </c>
      <c r="AR61" s="34">
        <f t="shared" si="78"/>
        <v>0.53194366666666659</v>
      </c>
      <c r="AS61" s="23" t="s">
        <v>34</v>
      </c>
      <c r="AT61" s="23" t="s">
        <v>35</v>
      </c>
      <c r="AU61" s="23" t="s">
        <v>19</v>
      </c>
      <c r="AV61" s="23" t="s">
        <v>31</v>
      </c>
      <c r="AW61" s="23" t="s">
        <v>32</v>
      </c>
      <c r="AX61" s="49" t="s">
        <v>33</v>
      </c>
      <c r="AY61" s="24"/>
      <c r="AZ61" s="26">
        <v>3</v>
      </c>
      <c r="BA61" s="35">
        <f t="shared" ref="BA61:BA64" si="86">BB60</f>
        <v>0.51527666666666649</v>
      </c>
      <c r="BB61" s="34">
        <f t="shared" si="79"/>
        <v>0.52777666666666645</v>
      </c>
      <c r="BC61" s="23" t="s">
        <v>34</v>
      </c>
      <c r="BD61" s="23" t="s">
        <v>35</v>
      </c>
      <c r="BE61" s="23" t="s">
        <v>19</v>
      </c>
      <c r="BF61" s="23" t="s">
        <v>31</v>
      </c>
      <c r="BG61" s="23" t="s">
        <v>32</v>
      </c>
      <c r="BH61" s="49" t="s">
        <v>33</v>
      </c>
      <c r="BI61" s="24"/>
      <c r="BJ61" s="26">
        <v>3</v>
      </c>
      <c r="BK61" s="35">
        <f t="shared" ref="BK61:BK64" si="87">BL60</f>
        <v>0.51111066666666649</v>
      </c>
      <c r="BL61" s="34">
        <f t="shared" si="80"/>
        <v>0.5215276666666665</v>
      </c>
      <c r="BM61" s="23" t="s">
        <v>34</v>
      </c>
      <c r="BN61" s="23" t="s">
        <v>35</v>
      </c>
      <c r="BO61" s="23" t="s">
        <v>19</v>
      </c>
      <c r="BP61" s="23" t="s">
        <v>31</v>
      </c>
      <c r="BQ61" s="23" t="s">
        <v>32</v>
      </c>
      <c r="BR61" s="49" t="s">
        <v>33</v>
      </c>
      <c r="BS61" s="24"/>
      <c r="BT61" s="26">
        <v>3</v>
      </c>
      <c r="BU61" s="35">
        <f t="shared" ref="BU61:BU64" si="88">BV60</f>
        <v>0.50416466666666648</v>
      </c>
      <c r="BV61" s="34">
        <f t="shared" si="81"/>
        <v>0.51110866666666643</v>
      </c>
      <c r="BW61" s="23" t="s">
        <v>34</v>
      </c>
      <c r="BX61" s="23" t="s">
        <v>35</v>
      </c>
      <c r="BY61" s="23" t="s">
        <v>19</v>
      </c>
      <c r="BZ61" s="23" t="s">
        <v>31</v>
      </c>
      <c r="CA61" s="23" t="s">
        <v>32</v>
      </c>
      <c r="CB61" s="49" t="s">
        <v>33</v>
      </c>
      <c r="CC61" s="24"/>
      <c r="CD61">
        <v>9</v>
      </c>
      <c r="CG61">
        <f>CD61*$CE$37</f>
        <v>22.5</v>
      </c>
      <c r="CH61" s="24"/>
    </row>
    <row r="62" spans="1:98" x14ac:dyDescent="0.35">
      <c r="A62" s="26"/>
      <c r="B62" s="35"/>
      <c r="C62" s="34"/>
      <c r="D62" s="23"/>
      <c r="E62" s="23"/>
      <c r="F62" s="23"/>
      <c r="G62" s="23"/>
      <c r="H62" s="23"/>
      <c r="I62" s="49"/>
      <c r="J62" s="49"/>
      <c r="K62" s="26">
        <v>4</v>
      </c>
      <c r="L62" s="35">
        <f t="shared" si="82"/>
        <v>0.54860866666666652</v>
      </c>
      <c r="M62" s="34">
        <f t="shared" si="75"/>
        <v>0.56805266666666654</v>
      </c>
      <c r="N62" s="23" t="s">
        <v>33</v>
      </c>
      <c r="O62" s="23" t="s">
        <v>34</v>
      </c>
      <c r="P62" s="23" t="s">
        <v>35</v>
      </c>
      <c r="Q62" s="23" t="s">
        <v>19</v>
      </c>
      <c r="R62" s="23" t="s">
        <v>31</v>
      </c>
      <c r="S62" s="49" t="s">
        <v>32</v>
      </c>
      <c r="V62" s="26">
        <v>4</v>
      </c>
      <c r="W62" s="35">
        <f t="shared" si="83"/>
        <v>0.54235966666666646</v>
      </c>
      <c r="X62" s="34">
        <f t="shared" si="76"/>
        <v>0.55972066666666642</v>
      </c>
      <c r="Y62" s="23" t="s">
        <v>33</v>
      </c>
      <c r="Z62" s="23" t="s">
        <v>34</v>
      </c>
      <c r="AA62" s="23" t="s">
        <v>35</v>
      </c>
      <c r="AB62" s="23" t="s">
        <v>19</v>
      </c>
      <c r="AC62" s="23" t="s">
        <v>31</v>
      </c>
      <c r="AD62" s="49" t="s">
        <v>32</v>
      </c>
      <c r="AF62" s="26">
        <v>4</v>
      </c>
      <c r="AG62" s="35">
        <f t="shared" si="84"/>
        <v>0.53819266666666654</v>
      </c>
      <c r="AH62" s="34">
        <f t="shared" si="77"/>
        <v>0.55416466666666653</v>
      </c>
      <c r="AI62" s="23" t="s">
        <v>33</v>
      </c>
      <c r="AJ62" s="23" t="s">
        <v>34</v>
      </c>
      <c r="AK62" s="23" t="s">
        <v>35</v>
      </c>
      <c r="AL62" s="23" t="s">
        <v>19</v>
      </c>
      <c r="AM62" s="23" t="s">
        <v>31</v>
      </c>
      <c r="AN62" s="49" t="s">
        <v>32</v>
      </c>
      <c r="AP62" s="26">
        <v>4</v>
      </c>
      <c r="AQ62" s="35">
        <f t="shared" si="85"/>
        <v>0.53194366666666659</v>
      </c>
      <c r="AR62" s="34">
        <f t="shared" si="78"/>
        <v>0.54583266666666663</v>
      </c>
      <c r="AS62" s="23" t="s">
        <v>33</v>
      </c>
      <c r="AT62" s="23" t="s">
        <v>34</v>
      </c>
      <c r="AU62" s="23" t="s">
        <v>35</v>
      </c>
      <c r="AV62" s="23" t="s">
        <v>19</v>
      </c>
      <c r="AW62" s="23" t="s">
        <v>31</v>
      </c>
      <c r="AX62" s="49" t="s">
        <v>32</v>
      </c>
      <c r="AY62" s="24"/>
      <c r="AZ62" s="26">
        <v>4</v>
      </c>
      <c r="BA62" s="35">
        <f t="shared" si="86"/>
        <v>0.52777666666666645</v>
      </c>
      <c r="BB62" s="34">
        <f t="shared" si="79"/>
        <v>0.54027666666666641</v>
      </c>
      <c r="BC62" s="23" t="s">
        <v>33</v>
      </c>
      <c r="BD62" s="23" t="s">
        <v>34</v>
      </c>
      <c r="BE62" s="23" t="s">
        <v>35</v>
      </c>
      <c r="BF62" s="23" t="s">
        <v>19</v>
      </c>
      <c r="BG62" s="23" t="s">
        <v>31</v>
      </c>
      <c r="BH62" s="49" t="s">
        <v>32</v>
      </c>
      <c r="BI62" s="24"/>
      <c r="BJ62" s="26">
        <v>4</v>
      </c>
      <c r="BK62" s="35">
        <f t="shared" si="87"/>
        <v>0.5215276666666665</v>
      </c>
      <c r="BL62" s="34">
        <f t="shared" si="80"/>
        <v>0.53194466666666651</v>
      </c>
      <c r="BM62" s="23" t="s">
        <v>33</v>
      </c>
      <c r="BN62" s="23" t="s">
        <v>34</v>
      </c>
      <c r="BO62" s="23" t="s">
        <v>35</v>
      </c>
      <c r="BP62" s="23" t="s">
        <v>19</v>
      </c>
      <c r="BQ62" s="23" t="s">
        <v>31</v>
      </c>
      <c r="BR62" s="49" t="s">
        <v>32</v>
      </c>
      <c r="BS62" s="24"/>
      <c r="BT62" s="26">
        <v>4</v>
      </c>
      <c r="BU62" s="35">
        <f t="shared" si="88"/>
        <v>0.51110866666666643</v>
      </c>
      <c r="BV62" s="34">
        <f t="shared" si="81"/>
        <v>0.51805266666666638</v>
      </c>
      <c r="BW62" s="23" t="s">
        <v>33</v>
      </c>
      <c r="BX62" s="23" t="s">
        <v>34</v>
      </c>
      <c r="BY62" s="23" t="s">
        <v>35</v>
      </c>
      <c r="BZ62" s="23" t="s">
        <v>19</v>
      </c>
      <c r="CA62" s="23" t="s">
        <v>31</v>
      </c>
      <c r="CB62" s="49" t="s">
        <v>32</v>
      </c>
      <c r="CC62" s="24"/>
      <c r="CD62">
        <v>8</v>
      </c>
      <c r="CG62">
        <f>CD62*$CE$37</f>
        <v>20</v>
      </c>
      <c r="CH62" s="24"/>
    </row>
    <row r="63" spans="1:98" x14ac:dyDescent="0.35">
      <c r="A63" s="26"/>
      <c r="B63" s="35"/>
      <c r="C63" s="34"/>
      <c r="D63" s="23"/>
      <c r="E63" s="23"/>
      <c r="F63" s="23"/>
      <c r="G63" s="23"/>
      <c r="H63" s="23"/>
      <c r="I63" s="49"/>
      <c r="J63" s="49"/>
      <c r="K63" s="26">
        <v>5</v>
      </c>
      <c r="L63" s="35">
        <f t="shared" si="82"/>
        <v>0.56805266666666654</v>
      </c>
      <c r="M63" s="34">
        <f t="shared" si="75"/>
        <v>0.58749666666666656</v>
      </c>
      <c r="N63" s="23" t="s">
        <v>32</v>
      </c>
      <c r="O63" s="23" t="s">
        <v>33</v>
      </c>
      <c r="P63" s="23" t="s">
        <v>34</v>
      </c>
      <c r="Q63" s="23" t="s">
        <v>35</v>
      </c>
      <c r="R63" s="23" t="s">
        <v>19</v>
      </c>
      <c r="S63" s="49" t="s">
        <v>31</v>
      </c>
      <c r="V63" s="26">
        <v>5</v>
      </c>
      <c r="W63" s="35">
        <f t="shared" si="83"/>
        <v>0.55972066666666642</v>
      </c>
      <c r="X63" s="34">
        <f t="shared" si="76"/>
        <v>0.57708166666666638</v>
      </c>
      <c r="Y63" s="23" t="s">
        <v>32</v>
      </c>
      <c r="Z63" s="23" t="s">
        <v>33</v>
      </c>
      <c r="AA63" s="23" t="s">
        <v>34</v>
      </c>
      <c r="AB63" s="23" t="s">
        <v>35</v>
      </c>
      <c r="AC63" s="23" t="s">
        <v>19</v>
      </c>
      <c r="AD63" s="49" t="s">
        <v>31</v>
      </c>
      <c r="AF63" s="26">
        <v>5</v>
      </c>
      <c r="AG63" s="35">
        <f t="shared" si="84"/>
        <v>0.55416466666666653</v>
      </c>
      <c r="AH63" s="34">
        <f t="shared" si="77"/>
        <v>0.57013666666666651</v>
      </c>
      <c r="AI63" s="23" t="s">
        <v>32</v>
      </c>
      <c r="AJ63" s="23" t="s">
        <v>33</v>
      </c>
      <c r="AK63" s="23" t="s">
        <v>34</v>
      </c>
      <c r="AL63" s="23" t="s">
        <v>35</v>
      </c>
      <c r="AM63" s="23" t="s">
        <v>19</v>
      </c>
      <c r="AN63" s="49" t="s">
        <v>31</v>
      </c>
      <c r="AP63" s="26">
        <v>5</v>
      </c>
      <c r="AQ63" s="35">
        <f t="shared" si="85"/>
        <v>0.54583266666666663</v>
      </c>
      <c r="AR63" s="34">
        <f t="shared" si="78"/>
        <v>0.55972166666666667</v>
      </c>
      <c r="AS63" s="23" t="s">
        <v>32</v>
      </c>
      <c r="AT63" s="23" t="s">
        <v>33</v>
      </c>
      <c r="AU63" s="23" t="s">
        <v>34</v>
      </c>
      <c r="AV63" s="23" t="s">
        <v>35</v>
      </c>
      <c r="AW63" s="23" t="s">
        <v>19</v>
      </c>
      <c r="AX63" s="49" t="s">
        <v>31</v>
      </c>
      <c r="AY63" s="24"/>
      <c r="AZ63" s="26">
        <v>5</v>
      </c>
      <c r="BA63" s="35">
        <f t="shared" si="86"/>
        <v>0.54027666666666641</v>
      </c>
      <c r="BB63" s="34">
        <f t="shared" si="79"/>
        <v>0.55277666666666636</v>
      </c>
      <c r="BC63" s="23" t="s">
        <v>32</v>
      </c>
      <c r="BD63" s="23" t="s">
        <v>33</v>
      </c>
      <c r="BE63" s="23" t="s">
        <v>34</v>
      </c>
      <c r="BF63" s="23" t="s">
        <v>35</v>
      </c>
      <c r="BG63" s="23" t="s">
        <v>19</v>
      </c>
      <c r="BH63" s="49" t="s">
        <v>31</v>
      </c>
      <c r="BI63" s="24"/>
      <c r="BJ63" s="26">
        <v>5</v>
      </c>
      <c r="BK63" s="35">
        <f t="shared" si="87"/>
        <v>0.53194466666666651</v>
      </c>
      <c r="BL63" s="34">
        <f t="shared" si="80"/>
        <v>0.54236166666666652</v>
      </c>
      <c r="BM63" s="23" t="s">
        <v>32</v>
      </c>
      <c r="BN63" s="23" t="s">
        <v>33</v>
      </c>
      <c r="BO63" s="23" t="s">
        <v>34</v>
      </c>
      <c r="BP63" s="23" t="s">
        <v>35</v>
      </c>
      <c r="BQ63" s="23" t="s">
        <v>19</v>
      </c>
      <c r="BR63" s="49" t="s">
        <v>31</v>
      </c>
      <c r="BS63" s="24"/>
      <c r="BT63" s="26">
        <v>5</v>
      </c>
      <c r="BU63" s="35">
        <f t="shared" si="88"/>
        <v>0.51805266666666638</v>
      </c>
      <c r="BV63" s="34">
        <f t="shared" si="81"/>
        <v>0.52499666666666633</v>
      </c>
      <c r="BW63" s="23" t="s">
        <v>32</v>
      </c>
      <c r="BX63" s="23" t="s">
        <v>33</v>
      </c>
      <c r="BY63" s="23" t="s">
        <v>34</v>
      </c>
      <c r="BZ63" s="23" t="s">
        <v>35</v>
      </c>
      <c r="CA63" s="23" t="s">
        <v>19</v>
      </c>
      <c r="CB63" s="49" t="s">
        <v>31</v>
      </c>
      <c r="CC63" s="24"/>
      <c r="CD63">
        <v>7</v>
      </c>
      <c r="CG63">
        <f>CD63*$CE$37</f>
        <v>17.5</v>
      </c>
      <c r="CH63" s="24"/>
    </row>
    <row r="64" spans="1:98" x14ac:dyDescent="0.35">
      <c r="A64" s="26"/>
      <c r="B64" s="35"/>
      <c r="C64" s="34"/>
      <c r="D64" s="23"/>
      <c r="E64" s="23"/>
      <c r="F64" s="23"/>
      <c r="G64" s="23"/>
      <c r="H64" s="23"/>
      <c r="I64" s="49"/>
      <c r="J64" s="49"/>
      <c r="K64" s="26">
        <v>6</v>
      </c>
      <c r="L64" s="35">
        <f t="shared" si="82"/>
        <v>0.58749666666666656</v>
      </c>
      <c r="M64" s="34">
        <f t="shared" si="75"/>
        <v>0.60694066666666657</v>
      </c>
      <c r="N64" s="23" t="s">
        <v>31</v>
      </c>
      <c r="O64" s="23" t="s">
        <v>32</v>
      </c>
      <c r="P64" s="23" t="s">
        <v>33</v>
      </c>
      <c r="Q64" s="23" t="s">
        <v>34</v>
      </c>
      <c r="R64" s="23" t="s">
        <v>35</v>
      </c>
      <c r="S64" s="49" t="s">
        <v>19</v>
      </c>
      <c r="V64" s="26">
        <v>6</v>
      </c>
      <c r="W64" s="35">
        <f t="shared" si="83"/>
        <v>0.57708166666666638</v>
      </c>
      <c r="X64" s="34">
        <f t="shared" si="76"/>
        <v>0.59444266666666634</v>
      </c>
      <c r="Y64" s="23" t="s">
        <v>31</v>
      </c>
      <c r="Z64" s="23" t="s">
        <v>32</v>
      </c>
      <c r="AA64" s="23" t="s">
        <v>33</v>
      </c>
      <c r="AB64" s="23" t="s">
        <v>34</v>
      </c>
      <c r="AC64" s="23" t="s">
        <v>35</v>
      </c>
      <c r="AD64" s="49" t="s">
        <v>19</v>
      </c>
      <c r="AF64" s="26">
        <v>6</v>
      </c>
      <c r="AG64" s="35">
        <f t="shared" si="84"/>
        <v>0.57013666666666651</v>
      </c>
      <c r="AH64" s="34">
        <f t="shared" si="77"/>
        <v>0.5861086666666665</v>
      </c>
      <c r="AI64" s="23" t="s">
        <v>31</v>
      </c>
      <c r="AJ64" s="23" t="s">
        <v>32</v>
      </c>
      <c r="AK64" s="23" t="s">
        <v>33</v>
      </c>
      <c r="AL64" s="23" t="s">
        <v>34</v>
      </c>
      <c r="AM64" s="23" t="s">
        <v>35</v>
      </c>
      <c r="AN64" s="49" t="s">
        <v>19</v>
      </c>
      <c r="AP64" s="26">
        <v>6</v>
      </c>
      <c r="AQ64" s="35">
        <f t="shared" si="85"/>
        <v>0.55972166666666667</v>
      </c>
      <c r="AR64" s="34">
        <f t="shared" si="78"/>
        <v>0.57361066666666671</v>
      </c>
      <c r="AS64" s="23" t="s">
        <v>31</v>
      </c>
      <c r="AT64" s="23" t="s">
        <v>32</v>
      </c>
      <c r="AU64" s="23" t="s">
        <v>33</v>
      </c>
      <c r="AV64" s="23" t="s">
        <v>34</v>
      </c>
      <c r="AW64" s="23" t="s">
        <v>35</v>
      </c>
      <c r="AX64" s="49" t="s">
        <v>19</v>
      </c>
      <c r="AY64" s="24"/>
      <c r="AZ64" s="26">
        <v>6</v>
      </c>
      <c r="BA64" s="35">
        <f t="shared" si="86"/>
        <v>0.55277666666666636</v>
      </c>
      <c r="BB64" s="34">
        <f t="shared" si="79"/>
        <v>0.56527666666666632</v>
      </c>
      <c r="BC64" s="23" t="s">
        <v>31</v>
      </c>
      <c r="BD64" s="23" t="s">
        <v>32</v>
      </c>
      <c r="BE64" s="23" t="s">
        <v>33</v>
      </c>
      <c r="BF64" s="23" t="s">
        <v>34</v>
      </c>
      <c r="BG64" s="23" t="s">
        <v>35</v>
      </c>
      <c r="BH64" s="49" t="s">
        <v>19</v>
      </c>
      <c r="BI64" s="24"/>
      <c r="BJ64" s="26">
        <v>6</v>
      </c>
      <c r="BK64" s="35">
        <f t="shared" si="87"/>
        <v>0.54236166666666652</v>
      </c>
      <c r="BL64" s="34">
        <f t="shared" si="80"/>
        <v>0.55277866666666653</v>
      </c>
      <c r="BM64" s="23" t="s">
        <v>31</v>
      </c>
      <c r="BN64" s="23" t="s">
        <v>32</v>
      </c>
      <c r="BO64" s="23" t="s">
        <v>33</v>
      </c>
      <c r="BP64" s="23" t="s">
        <v>34</v>
      </c>
      <c r="BQ64" s="23" t="s">
        <v>35</v>
      </c>
      <c r="BR64" s="49" t="s">
        <v>19</v>
      </c>
      <c r="BS64" s="24"/>
      <c r="BT64" s="26">
        <v>6</v>
      </c>
      <c r="BU64" s="35">
        <f t="shared" si="88"/>
        <v>0.52499666666666633</v>
      </c>
      <c r="BV64" s="34">
        <f t="shared" si="81"/>
        <v>0.53194066666666628</v>
      </c>
      <c r="BW64" s="23" t="s">
        <v>31</v>
      </c>
      <c r="BX64" s="23" t="s">
        <v>32</v>
      </c>
      <c r="BY64" s="23" t="s">
        <v>33</v>
      </c>
      <c r="BZ64" s="23" t="s">
        <v>34</v>
      </c>
      <c r="CA64" s="23" t="s">
        <v>35</v>
      </c>
      <c r="CB64" s="49" t="s">
        <v>19</v>
      </c>
      <c r="CC64" s="24"/>
      <c r="CD64">
        <v>6</v>
      </c>
      <c r="CG64">
        <f>CD64*$CE$37</f>
        <v>15</v>
      </c>
      <c r="CH64" s="24"/>
    </row>
    <row r="65" spans="1:93" x14ac:dyDescent="0.35">
      <c r="A65" s="24"/>
      <c r="B65" s="24"/>
      <c r="C65" s="24"/>
      <c r="D65" s="24"/>
      <c r="E65" s="24"/>
      <c r="F65" s="24"/>
      <c r="G65" s="24"/>
      <c r="H65" s="24"/>
      <c r="I65" s="24"/>
      <c r="J65" s="24"/>
      <c r="K65" s="24"/>
      <c r="L65" s="24"/>
      <c r="M65" s="24"/>
      <c r="N65" s="24"/>
      <c r="O65" s="24"/>
      <c r="P65" s="24"/>
      <c r="Q65" s="24"/>
      <c r="R65" s="24"/>
      <c r="S65" s="24"/>
      <c r="V65" s="24"/>
      <c r="W65" s="24"/>
      <c r="X65" s="24"/>
      <c r="Y65" s="24"/>
      <c r="Z65" s="24"/>
      <c r="AA65" s="24"/>
      <c r="AB65" s="24"/>
      <c r="AC65" s="24"/>
      <c r="AD65" s="24"/>
      <c r="AF65" s="24"/>
      <c r="AG65" s="24"/>
      <c r="AH65" s="24"/>
      <c r="AI65" s="24"/>
      <c r="AJ65" s="24"/>
      <c r="AK65" s="24"/>
      <c r="AL65" s="24"/>
      <c r="AM65" s="24"/>
      <c r="AN65" s="24"/>
      <c r="AP65" s="24"/>
      <c r="AQ65" s="24"/>
      <c r="AR65" s="24"/>
      <c r="AS65" s="24"/>
      <c r="AT65" s="24"/>
      <c r="AU65" s="24"/>
      <c r="AV65" s="24"/>
      <c r="AW65" s="24"/>
      <c r="AX65" s="24"/>
      <c r="AY65" s="24"/>
      <c r="AZ65" s="24"/>
      <c r="BA65" s="24"/>
      <c r="BB65" s="24"/>
      <c r="BC65" s="24"/>
      <c r="BD65" s="24"/>
      <c r="BE65" s="24"/>
      <c r="BF65" s="24"/>
      <c r="BG65" s="24"/>
      <c r="BH65" s="24"/>
      <c r="BI65" s="24"/>
      <c r="BJ65" s="24"/>
      <c r="BK65" s="24"/>
      <c r="BL65" s="24"/>
      <c r="BM65" s="24"/>
      <c r="BN65" s="24"/>
      <c r="BO65" s="24"/>
      <c r="BP65" s="24"/>
      <c r="BQ65" s="24"/>
      <c r="BR65" s="24"/>
      <c r="BS65" s="24"/>
      <c r="BT65" s="24"/>
      <c r="BU65" s="24"/>
      <c r="BV65" s="24"/>
      <c r="BW65" s="24"/>
      <c r="BX65" s="24"/>
      <c r="BY65" s="24"/>
      <c r="BZ65" s="24"/>
      <c r="CA65" s="24"/>
      <c r="CB65" s="24"/>
      <c r="CC65" s="24"/>
      <c r="CD65" s="10"/>
      <c r="CG65" s="1"/>
      <c r="CH65" s="1"/>
    </row>
    <row r="66" spans="1:93" x14ac:dyDescent="0.35">
      <c r="A66" s="27"/>
      <c r="B66" s="25"/>
      <c r="C66" s="24"/>
      <c r="D66" s="24"/>
      <c r="E66" s="24"/>
      <c r="F66" s="24"/>
      <c r="G66" s="24"/>
      <c r="H66" s="24"/>
      <c r="I66" s="24"/>
      <c r="J66" s="24"/>
      <c r="K66" s="27" t="s">
        <v>62</v>
      </c>
      <c r="L66" s="25"/>
      <c r="M66" s="24"/>
      <c r="N66" s="24"/>
      <c r="O66" s="24"/>
      <c r="P66" s="24"/>
      <c r="Q66" s="24"/>
      <c r="R66" s="24"/>
      <c r="S66" s="24"/>
      <c r="V66" s="27" t="s">
        <v>62</v>
      </c>
      <c r="W66" s="25"/>
      <c r="X66" s="24"/>
      <c r="Y66" s="24"/>
      <c r="Z66" s="24"/>
      <c r="AA66" s="24"/>
      <c r="AB66" s="24"/>
      <c r="AC66" s="24"/>
      <c r="AD66" s="24"/>
      <c r="AF66" s="27" t="s">
        <v>62</v>
      </c>
      <c r="AG66" s="25"/>
      <c r="AH66" s="24"/>
      <c r="AI66" s="24"/>
      <c r="AJ66" s="24"/>
      <c r="AK66" s="24"/>
      <c r="AL66" s="24"/>
      <c r="AM66" s="24"/>
      <c r="AN66" s="24"/>
      <c r="AP66" s="27" t="s">
        <v>62</v>
      </c>
      <c r="AQ66" s="25"/>
      <c r="AR66" s="24"/>
      <c r="AS66" s="24"/>
      <c r="AT66" s="24"/>
      <c r="AU66" s="24"/>
      <c r="AV66" s="24"/>
      <c r="AW66" s="24"/>
      <c r="AX66" s="24"/>
      <c r="AY66" s="24"/>
      <c r="AZ66" s="27" t="s">
        <v>62</v>
      </c>
      <c r="BA66" s="25"/>
      <c r="BB66" s="24"/>
      <c r="BC66" s="24"/>
      <c r="BD66" s="24"/>
      <c r="BE66" s="24"/>
      <c r="BF66" s="24"/>
      <c r="BG66" s="24"/>
      <c r="BH66" s="24"/>
      <c r="BI66" s="24"/>
      <c r="BJ66" s="27" t="s">
        <v>62</v>
      </c>
      <c r="BK66" s="25"/>
      <c r="BL66" s="24"/>
      <c r="BM66" s="24"/>
      <c r="BN66" s="24"/>
      <c r="BO66" s="24"/>
      <c r="BP66" s="24"/>
      <c r="BQ66" s="24"/>
      <c r="BR66" s="24"/>
      <c r="BS66" s="24"/>
      <c r="BT66" s="27" t="s">
        <v>62</v>
      </c>
      <c r="BU66" s="25"/>
      <c r="BV66" s="24"/>
      <c r="BW66" s="24"/>
      <c r="BX66" s="24"/>
      <c r="BY66" s="24"/>
      <c r="BZ66" s="24"/>
      <c r="CA66" s="24"/>
      <c r="CB66" s="24"/>
      <c r="CC66" s="24"/>
      <c r="CD66" s="10"/>
      <c r="CG66" s="1"/>
      <c r="CM66" s="1"/>
      <c r="CN66" s="1"/>
      <c r="CO66" s="10"/>
    </row>
    <row r="67" spans="1:93" x14ac:dyDescent="0.35">
      <c r="A67" s="24"/>
      <c r="B67" s="27"/>
      <c r="C67" s="24"/>
      <c r="D67" s="24"/>
      <c r="E67" s="24"/>
      <c r="F67" s="24"/>
      <c r="G67" s="24"/>
      <c r="K67" s="24"/>
      <c r="L67" s="27" t="s">
        <v>69</v>
      </c>
      <c r="M67" s="24"/>
      <c r="N67" s="24"/>
      <c r="O67" s="24"/>
      <c r="P67" s="24"/>
      <c r="Q67" s="24"/>
      <c r="V67" s="24"/>
      <c r="W67" s="27" t="s">
        <v>69</v>
      </c>
      <c r="X67" s="24"/>
      <c r="Y67" s="24"/>
      <c r="Z67" s="24"/>
      <c r="AA67" s="24"/>
      <c r="AB67" s="24"/>
      <c r="AF67" s="24"/>
      <c r="AG67" s="27" t="s">
        <v>69</v>
      </c>
      <c r="AH67" s="24"/>
      <c r="AI67" s="24"/>
      <c r="AJ67" s="24"/>
      <c r="AK67" s="24"/>
      <c r="AL67" s="24"/>
      <c r="AP67" s="24"/>
      <c r="AQ67" s="27" t="s">
        <v>69</v>
      </c>
      <c r="AR67" s="24"/>
      <c r="AS67" s="24"/>
      <c r="AT67" s="24"/>
      <c r="AU67" s="24"/>
      <c r="AV67" s="24"/>
      <c r="AZ67" s="24"/>
      <c r="BA67" s="27" t="s">
        <v>69</v>
      </c>
      <c r="BB67" s="24"/>
      <c r="BC67" s="24"/>
      <c r="BD67" s="24"/>
      <c r="BE67" s="24"/>
      <c r="BF67" s="24"/>
      <c r="BJ67" s="24"/>
      <c r="BK67" s="27" t="s">
        <v>69</v>
      </c>
      <c r="BL67" s="24"/>
      <c r="BM67" s="24"/>
      <c r="BN67" s="24"/>
      <c r="BO67" s="24"/>
      <c r="BP67" s="24"/>
      <c r="BT67" s="24"/>
      <c r="BU67" s="27" t="s">
        <v>69</v>
      </c>
      <c r="BV67" s="24"/>
      <c r="BW67" s="24"/>
      <c r="BX67" s="24"/>
      <c r="BY67" s="24"/>
      <c r="BZ67" s="24"/>
      <c r="CD67" s="10"/>
      <c r="CG67" s="1"/>
      <c r="CN67" s="1"/>
      <c r="CO67" s="10"/>
    </row>
    <row r="68" spans="1:93" x14ac:dyDescent="0.35">
      <c r="A68" s="68"/>
      <c r="B68" s="69"/>
      <c r="C68" s="69"/>
      <c r="D68" s="69"/>
      <c r="E68" s="69"/>
      <c r="F68" s="69"/>
      <c r="G68" s="69"/>
      <c r="H68" s="69"/>
      <c r="I68" s="69"/>
      <c r="J68" s="69"/>
      <c r="K68" s="68" t="s">
        <v>21</v>
      </c>
      <c r="L68" s="69" t="s">
        <v>22</v>
      </c>
      <c r="M68" s="69" t="s">
        <v>23</v>
      </c>
      <c r="N68" s="69" t="s">
        <v>24</v>
      </c>
      <c r="O68" s="69" t="s">
        <v>25</v>
      </c>
      <c r="P68" s="69" t="s">
        <v>26</v>
      </c>
      <c r="Q68" s="69" t="s">
        <v>27</v>
      </c>
      <c r="R68" s="69" t="s">
        <v>28</v>
      </c>
      <c r="S68" s="69" t="s">
        <v>29</v>
      </c>
      <c r="V68" s="68" t="s">
        <v>21</v>
      </c>
      <c r="W68" s="69" t="s">
        <v>22</v>
      </c>
      <c r="X68" s="69" t="s">
        <v>23</v>
      </c>
      <c r="Y68" s="69" t="s">
        <v>24</v>
      </c>
      <c r="Z68" s="69" t="s">
        <v>25</v>
      </c>
      <c r="AA68" s="69" t="s">
        <v>26</v>
      </c>
      <c r="AB68" s="69" t="s">
        <v>27</v>
      </c>
      <c r="AC68" s="69" t="s">
        <v>28</v>
      </c>
      <c r="AD68" s="69" t="s">
        <v>29</v>
      </c>
      <c r="AF68" s="68" t="s">
        <v>21</v>
      </c>
      <c r="AG68" s="69" t="s">
        <v>22</v>
      </c>
      <c r="AH68" s="69" t="s">
        <v>23</v>
      </c>
      <c r="AI68" s="69" t="s">
        <v>24</v>
      </c>
      <c r="AJ68" s="69" t="s">
        <v>25</v>
      </c>
      <c r="AK68" s="69" t="s">
        <v>26</v>
      </c>
      <c r="AL68" s="69" t="s">
        <v>27</v>
      </c>
      <c r="AM68" s="69" t="s">
        <v>28</v>
      </c>
      <c r="AN68" s="69" t="s">
        <v>29</v>
      </c>
      <c r="AP68" s="68" t="s">
        <v>21</v>
      </c>
      <c r="AQ68" s="69" t="s">
        <v>22</v>
      </c>
      <c r="AR68" s="69" t="s">
        <v>23</v>
      </c>
      <c r="AS68" s="69" t="s">
        <v>24</v>
      </c>
      <c r="AT68" s="69" t="s">
        <v>25</v>
      </c>
      <c r="AU68" s="69" t="s">
        <v>26</v>
      </c>
      <c r="AV68" s="69" t="s">
        <v>27</v>
      </c>
      <c r="AW68" s="69" t="s">
        <v>28</v>
      </c>
      <c r="AX68" s="69" t="s">
        <v>29</v>
      </c>
      <c r="AY68" s="47"/>
      <c r="AZ68" s="68" t="s">
        <v>21</v>
      </c>
      <c r="BA68" s="69" t="s">
        <v>22</v>
      </c>
      <c r="BB68" s="69" t="s">
        <v>23</v>
      </c>
      <c r="BC68" s="69" t="s">
        <v>24</v>
      </c>
      <c r="BD68" s="69" t="s">
        <v>25</v>
      </c>
      <c r="BE68" s="69" t="s">
        <v>26</v>
      </c>
      <c r="BF68" s="69" t="s">
        <v>27</v>
      </c>
      <c r="BG68" s="69" t="s">
        <v>28</v>
      </c>
      <c r="BH68" s="69" t="s">
        <v>29</v>
      </c>
      <c r="BI68" s="47"/>
      <c r="BJ68" s="68" t="s">
        <v>21</v>
      </c>
      <c r="BK68" s="69" t="s">
        <v>22</v>
      </c>
      <c r="BL68" s="69" t="s">
        <v>23</v>
      </c>
      <c r="BM68" s="69" t="s">
        <v>24</v>
      </c>
      <c r="BN68" s="69" t="s">
        <v>25</v>
      </c>
      <c r="BO68" s="69" t="s">
        <v>26</v>
      </c>
      <c r="BP68" s="69" t="s">
        <v>27</v>
      </c>
      <c r="BQ68" s="69" t="s">
        <v>28</v>
      </c>
      <c r="BR68" s="69" t="s">
        <v>29</v>
      </c>
      <c r="BS68" s="24"/>
      <c r="BT68" s="68" t="s">
        <v>21</v>
      </c>
      <c r="BU68" s="69" t="s">
        <v>22</v>
      </c>
      <c r="BV68" s="69" t="s">
        <v>23</v>
      </c>
      <c r="BW68" s="69" t="s">
        <v>24</v>
      </c>
      <c r="BX68" s="69" t="s">
        <v>25</v>
      </c>
      <c r="BY68" s="69" t="s">
        <v>26</v>
      </c>
      <c r="BZ68" s="69" t="s">
        <v>27</v>
      </c>
      <c r="CA68" s="69" t="s">
        <v>28</v>
      </c>
      <c r="CB68" s="69" t="s">
        <v>29</v>
      </c>
      <c r="CC68" s="24"/>
      <c r="CD68" s="54" t="s">
        <v>70</v>
      </c>
      <c r="CE68" s="15"/>
      <c r="CF68" s="15"/>
      <c r="CG68" s="15"/>
      <c r="CH68" s="15"/>
      <c r="CI68" s="2"/>
      <c r="CJ68" s="2"/>
      <c r="CK68" s="2"/>
      <c r="CL68" s="2"/>
      <c r="CN68" s="1"/>
      <c r="CO68" s="10"/>
    </row>
    <row r="69" spans="1:93" ht="15" customHeight="1" x14ac:dyDescent="0.35">
      <c r="A69" s="190"/>
      <c r="B69" s="34"/>
      <c r="C69" s="34"/>
      <c r="D69" s="33"/>
      <c r="E69" s="33"/>
      <c r="F69" s="33"/>
      <c r="G69" s="33"/>
      <c r="H69" s="33"/>
      <c r="I69" s="48"/>
      <c r="J69" s="100"/>
      <c r="K69" s="190" t="s">
        <v>71</v>
      </c>
      <c r="L69" s="34">
        <v>0.58333333333333337</v>
      </c>
      <c r="M69" s="34">
        <f>L69+0.006944</f>
        <v>0.59027733333333332</v>
      </c>
      <c r="N69" s="33" t="s">
        <v>19</v>
      </c>
      <c r="O69" s="33" t="s">
        <v>31</v>
      </c>
      <c r="P69" s="33" t="s">
        <v>32</v>
      </c>
      <c r="Q69" s="33" t="s">
        <v>33</v>
      </c>
      <c r="R69" s="33" t="s">
        <v>34</v>
      </c>
      <c r="S69" s="48" t="s">
        <v>35</v>
      </c>
      <c r="V69" s="190" t="s">
        <v>71</v>
      </c>
      <c r="W69" s="34">
        <v>0.58333333333333337</v>
      </c>
      <c r="X69" s="34">
        <f>W69+0.006944</f>
        <v>0.59027733333333332</v>
      </c>
      <c r="Y69" s="33" t="s">
        <v>19</v>
      </c>
      <c r="Z69" s="33" t="s">
        <v>31</v>
      </c>
      <c r="AA69" s="33" t="s">
        <v>32</v>
      </c>
      <c r="AB69" s="33" t="s">
        <v>33</v>
      </c>
      <c r="AC69" s="33" t="s">
        <v>34</v>
      </c>
      <c r="AD69" s="48" t="s">
        <v>35</v>
      </c>
      <c r="AF69" s="190" t="s">
        <v>71</v>
      </c>
      <c r="AG69" s="34">
        <v>0.58333333333333337</v>
      </c>
      <c r="AH69" s="34">
        <f>AG69+0.006944</f>
        <v>0.59027733333333332</v>
      </c>
      <c r="AI69" s="33" t="s">
        <v>19</v>
      </c>
      <c r="AJ69" s="33" t="s">
        <v>31</v>
      </c>
      <c r="AK69" s="33" t="s">
        <v>32</v>
      </c>
      <c r="AL69" s="33" t="s">
        <v>33</v>
      </c>
      <c r="AM69" s="33" t="s">
        <v>34</v>
      </c>
      <c r="AN69" s="48" t="s">
        <v>35</v>
      </c>
      <c r="AP69" s="190" t="s">
        <v>71</v>
      </c>
      <c r="AQ69" s="34">
        <v>0.58333333333333337</v>
      </c>
      <c r="AR69" s="34">
        <f>AQ69+0.006944</f>
        <v>0.59027733333333332</v>
      </c>
      <c r="AS69" s="33" t="s">
        <v>19</v>
      </c>
      <c r="AT69" s="33" t="s">
        <v>31</v>
      </c>
      <c r="AU69" s="33" t="s">
        <v>32</v>
      </c>
      <c r="AV69" s="33" t="s">
        <v>33</v>
      </c>
      <c r="AW69" s="33" t="s">
        <v>34</v>
      </c>
      <c r="AX69" s="48" t="s">
        <v>35</v>
      </c>
      <c r="AY69" s="24"/>
      <c r="AZ69" s="190" t="s">
        <v>71</v>
      </c>
      <c r="BA69" s="34">
        <v>0.58333333333333337</v>
      </c>
      <c r="BB69" s="34">
        <f>BA69+0.006944</f>
        <v>0.59027733333333332</v>
      </c>
      <c r="BC69" s="33" t="s">
        <v>19</v>
      </c>
      <c r="BD69" s="33" t="s">
        <v>31</v>
      </c>
      <c r="BE69" s="33" t="s">
        <v>32</v>
      </c>
      <c r="BF69" s="33" t="s">
        <v>33</v>
      </c>
      <c r="BG69" s="33" t="s">
        <v>34</v>
      </c>
      <c r="BH69" s="48" t="s">
        <v>35</v>
      </c>
      <c r="BI69" s="24"/>
      <c r="BJ69" s="190" t="s">
        <v>71</v>
      </c>
      <c r="BK69" s="34">
        <v>0.58333333333333337</v>
      </c>
      <c r="BL69" s="34">
        <f>BK69+0.006944</f>
        <v>0.59027733333333332</v>
      </c>
      <c r="BM69" s="33" t="s">
        <v>19</v>
      </c>
      <c r="BN69" s="33" t="s">
        <v>31</v>
      </c>
      <c r="BO69" s="33" t="s">
        <v>32</v>
      </c>
      <c r="BP69" s="33" t="s">
        <v>33</v>
      </c>
      <c r="BQ69" s="33" t="s">
        <v>34</v>
      </c>
      <c r="BR69" s="48" t="s">
        <v>35</v>
      </c>
      <c r="BS69" s="24"/>
      <c r="BT69" s="190" t="s">
        <v>71</v>
      </c>
      <c r="BU69" s="34">
        <v>0.68055555555555547</v>
      </c>
      <c r="BV69" s="34">
        <f>BU69+0.006944</f>
        <v>0.68749955555555542</v>
      </c>
      <c r="BW69" s="33" t="s">
        <v>19</v>
      </c>
      <c r="BX69" s="33" t="s">
        <v>31</v>
      </c>
      <c r="BY69" s="33" t="s">
        <v>32</v>
      </c>
      <c r="BZ69" s="33" t="s">
        <v>33</v>
      </c>
      <c r="CA69" s="33" t="s">
        <v>34</v>
      </c>
      <c r="CB69" s="48" t="s">
        <v>35</v>
      </c>
      <c r="CC69" s="24"/>
      <c r="CD69" s="10"/>
      <c r="CF69" s="11"/>
      <c r="CG69" s="11"/>
      <c r="CN69" s="1"/>
      <c r="CO69" s="10"/>
    </row>
    <row r="70" spans="1:93" x14ac:dyDescent="0.35">
      <c r="A70" s="191"/>
      <c r="B70" s="35"/>
      <c r="C70" s="34"/>
      <c r="D70" s="23"/>
      <c r="E70" s="23"/>
      <c r="F70" s="23"/>
      <c r="G70" s="23"/>
      <c r="H70" s="23"/>
      <c r="I70" s="49"/>
      <c r="J70" s="24"/>
      <c r="K70" s="191"/>
      <c r="L70" s="35">
        <f>M69</f>
        <v>0.59027733333333332</v>
      </c>
      <c r="M70" s="34">
        <f t="shared" ref="M70:M74" si="89">L70+0.006944</f>
        <v>0.59722133333333327</v>
      </c>
      <c r="N70" s="23" t="s">
        <v>35</v>
      </c>
      <c r="O70" s="23" t="s">
        <v>19</v>
      </c>
      <c r="P70" s="23" t="s">
        <v>31</v>
      </c>
      <c r="Q70" s="23" t="s">
        <v>32</v>
      </c>
      <c r="R70" s="23" t="s">
        <v>33</v>
      </c>
      <c r="S70" s="49" t="s">
        <v>34</v>
      </c>
      <c r="V70" s="191"/>
      <c r="W70" s="35">
        <f>X69</f>
        <v>0.59027733333333332</v>
      </c>
      <c r="X70" s="34">
        <f t="shared" ref="X70:X74" si="90">W70+0.006944</f>
        <v>0.59722133333333327</v>
      </c>
      <c r="Y70" s="23" t="s">
        <v>35</v>
      </c>
      <c r="Z70" s="23" t="s">
        <v>19</v>
      </c>
      <c r="AA70" s="23" t="s">
        <v>31</v>
      </c>
      <c r="AB70" s="23" t="s">
        <v>32</v>
      </c>
      <c r="AC70" s="23" t="s">
        <v>33</v>
      </c>
      <c r="AD70" s="49" t="s">
        <v>34</v>
      </c>
      <c r="AF70" s="191"/>
      <c r="AG70" s="35">
        <f>AH69</f>
        <v>0.59027733333333332</v>
      </c>
      <c r="AH70" s="34">
        <f t="shared" ref="AH70:AH74" si="91">AG70+0.006944</f>
        <v>0.59722133333333327</v>
      </c>
      <c r="AI70" s="23" t="s">
        <v>35</v>
      </c>
      <c r="AJ70" s="23" t="s">
        <v>19</v>
      </c>
      <c r="AK70" s="23" t="s">
        <v>31</v>
      </c>
      <c r="AL70" s="23" t="s">
        <v>32</v>
      </c>
      <c r="AM70" s="23" t="s">
        <v>33</v>
      </c>
      <c r="AN70" s="49" t="s">
        <v>34</v>
      </c>
      <c r="AP70" s="191"/>
      <c r="AQ70" s="35">
        <f>AR69</f>
        <v>0.59027733333333332</v>
      </c>
      <c r="AR70" s="34">
        <f t="shared" ref="AR70:AR74" si="92">AQ70+0.006944</f>
        <v>0.59722133333333327</v>
      </c>
      <c r="AS70" s="23" t="s">
        <v>35</v>
      </c>
      <c r="AT70" s="23" t="s">
        <v>19</v>
      </c>
      <c r="AU70" s="23" t="s">
        <v>31</v>
      </c>
      <c r="AV70" s="23" t="s">
        <v>32</v>
      </c>
      <c r="AW70" s="23" t="s">
        <v>33</v>
      </c>
      <c r="AX70" s="49" t="s">
        <v>34</v>
      </c>
      <c r="AY70" s="24"/>
      <c r="AZ70" s="191"/>
      <c r="BA70" s="35">
        <f>BB69</f>
        <v>0.59027733333333332</v>
      </c>
      <c r="BB70" s="34">
        <f t="shared" ref="BB70:BB74" si="93">BA70+0.006944</f>
        <v>0.59722133333333327</v>
      </c>
      <c r="BC70" s="23" t="s">
        <v>35</v>
      </c>
      <c r="BD70" s="23" t="s">
        <v>19</v>
      </c>
      <c r="BE70" s="23" t="s">
        <v>31</v>
      </c>
      <c r="BF70" s="23" t="s">
        <v>32</v>
      </c>
      <c r="BG70" s="23" t="s">
        <v>33</v>
      </c>
      <c r="BH70" s="49" t="s">
        <v>34</v>
      </c>
      <c r="BI70" s="24"/>
      <c r="BJ70" s="191"/>
      <c r="BK70" s="35">
        <f>BL69</f>
        <v>0.59027733333333332</v>
      </c>
      <c r="BL70" s="34">
        <f t="shared" ref="BL70:BL74" si="94">BK70+0.006944</f>
        <v>0.59722133333333327</v>
      </c>
      <c r="BM70" s="23" t="s">
        <v>35</v>
      </c>
      <c r="BN70" s="23" t="s">
        <v>19</v>
      </c>
      <c r="BO70" s="23" t="s">
        <v>31</v>
      </c>
      <c r="BP70" s="23" t="s">
        <v>32</v>
      </c>
      <c r="BQ70" s="23" t="s">
        <v>33</v>
      </c>
      <c r="BR70" s="49" t="s">
        <v>34</v>
      </c>
      <c r="BS70" s="24"/>
      <c r="BT70" s="191"/>
      <c r="BU70" s="35">
        <f>BV69</f>
        <v>0.68749955555555542</v>
      </c>
      <c r="BV70" s="34">
        <f t="shared" ref="BV70:BV74" si="95">BU70+0.006944</f>
        <v>0.69444355555555537</v>
      </c>
      <c r="BW70" s="23" t="s">
        <v>35</v>
      </c>
      <c r="BX70" s="23" t="s">
        <v>19</v>
      </c>
      <c r="BY70" s="23" t="s">
        <v>31</v>
      </c>
      <c r="BZ70" s="23" t="s">
        <v>32</v>
      </c>
      <c r="CA70" s="23" t="s">
        <v>33</v>
      </c>
      <c r="CB70" s="49" t="s">
        <v>34</v>
      </c>
      <c r="CC70" s="24"/>
      <c r="CF70" s="1"/>
      <c r="CG70" s="11"/>
      <c r="CN70" s="1"/>
      <c r="CO70" s="10"/>
    </row>
    <row r="71" spans="1:93" x14ac:dyDescent="0.35">
      <c r="A71" s="191"/>
      <c r="B71" s="35"/>
      <c r="C71" s="34"/>
      <c r="D71" s="23"/>
      <c r="E71" s="23"/>
      <c r="F71" s="23"/>
      <c r="G71" s="23"/>
      <c r="H71" s="23"/>
      <c r="I71" s="49"/>
      <c r="J71" s="24"/>
      <c r="K71" s="191"/>
      <c r="L71" s="35">
        <f t="shared" ref="L71:L74" si="96">M70</f>
        <v>0.59722133333333327</v>
      </c>
      <c r="M71" s="34">
        <f t="shared" si="89"/>
        <v>0.60416533333333322</v>
      </c>
      <c r="N71" s="23" t="s">
        <v>34</v>
      </c>
      <c r="O71" s="23" t="s">
        <v>35</v>
      </c>
      <c r="P71" s="23" t="s">
        <v>19</v>
      </c>
      <c r="Q71" s="23" t="s">
        <v>31</v>
      </c>
      <c r="R71" s="23" t="s">
        <v>32</v>
      </c>
      <c r="S71" s="49" t="s">
        <v>33</v>
      </c>
      <c r="V71" s="191"/>
      <c r="W71" s="35">
        <f t="shared" ref="W71:W74" si="97">X70</f>
        <v>0.59722133333333327</v>
      </c>
      <c r="X71" s="34">
        <f t="shared" si="90"/>
        <v>0.60416533333333322</v>
      </c>
      <c r="Y71" s="23" t="s">
        <v>34</v>
      </c>
      <c r="Z71" s="23" t="s">
        <v>35</v>
      </c>
      <c r="AA71" s="23" t="s">
        <v>19</v>
      </c>
      <c r="AB71" s="23" t="s">
        <v>31</v>
      </c>
      <c r="AC71" s="23" t="s">
        <v>32</v>
      </c>
      <c r="AD71" s="49" t="s">
        <v>33</v>
      </c>
      <c r="AF71" s="191"/>
      <c r="AG71" s="35">
        <f t="shared" ref="AG71:AG74" si="98">AH70</f>
        <v>0.59722133333333327</v>
      </c>
      <c r="AH71" s="34">
        <f t="shared" si="91"/>
        <v>0.60416533333333322</v>
      </c>
      <c r="AI71" s="23" t="s">
        <v>34</v>
      </c>
      <c r="AJ71" s="23" t="s">
        <v>35</v>
      </c>
      <c r="AK71" s="23" t="s">
        <v>19</v>
      </c>
      <c r="AL71" s="23" t="s">
        <v>31</v>
      </c>
      <c r="AM71" s="23" t="s">
        <v>32</v>
      </c>
      <c r="AN71" s="49" t="s">
        <v>33</v>
      </c>
      <c r="AP71" s="191"/>
      <c r="AQ71" s="35">
        <f t="shared" ref="AQ71:AQ74" si="99">AR70</f>
        <v>0.59722133333333327</v>
      </c>
      <c r="AR71" s="34">
        <f t="shared" si="92"/>
        <v>0.60416533333333322</v>
      </c>
      <c r="AS71" s="23" t="s">
        <v>34</v>
      </c>
      <c r="AT71" s="23" t="s">
        <v>35</v>
      </c>
      <c r="AU71" s="23" t="s">
        <v>19</v>
      </c>
      <c r="AV71" s="23" t="s">
        <v>31</v>
      </c>
      <c r="AW71" s="23" t="s">
        <v>32</v>
      </c>
      <c r="AX71" s="49" t="s">
        <v>33</v>
      </c>
      <c r="AY71" s="24"/>
      <c r="AZ71" s="191"/>
      <c r="BA71" s="35">
        <f t="shared" ref="BA71:BA74" si="100">BB70</f>
        <v>0.59722133333333327</v>
      </c>
      <c r="BB71" s="34">
        <f t="shared" si="93"/>
        <v>0.60416533333333322</v>
      </c>
      <c r="BC71" s="23" t="s">
        <v>34</v>
      </c>
      <c r="BD71" s="23" t="s">
        <v>35</v>
      </c>
      <c r="BE71" s="23" t="s">
        <v>19</v>
      </c>
      <c r="BF71" s="23" t="s">
        <v>31</v>
      </c>
      <c r="BG71" s="23" t="s">
        <v>32</v>
      </c>
      <c r="BH71" s="49" t="s">
        <v>33</v>
      </c>
      <c r="BI71" s="24"/>
      <c r="BJ71" s="191"/>
      <c r="BK71" s="35">
        <f t="shared" ref="BK71:BK74" si="101">BL70</f>
        <v>0.59722133333333327</v>
      </c>
      <c r="BL71" s="34">
        <f t="shared" si="94"/>
        <v>0.60416533333333322</v>
      </c>
      <c r="BM71" s="23" t="s">
        <v>34</v>
      </c>
      <c r="BN71" s="23" t="s">
        <v>35</v>
      </c>
      <c r="BO71" s="23" t="s">
        <v>19</v>
      </c>
      <c r="BP71" s="23" t="s">
        <v>31</v>
      </c>
      <c r="BQ71" s="23" t="s">
        <v>32</v>
      </c>
      <c r="BR71" s="49" t="s">
        <v>33</v>
      </c>
      <c r="BS71" s="24"/>
      <c r="BT71" s="191"/>
      <c r="BU71" s="35">
        <f t="shared" ref="BU71:BU74" si="102">BV70</f>
        <v>0.69444355555555537</v>
      </c>
      <c r="BV71" s="34">
        <f t="shared" si="95"/>
        <v>0.70138755555555532</v>
      </c>
      <c r="BW71" s="23" t="s">
        <v>34</v>
      </c>
      <c r="BX71" s="23" t="s">
        <v>35</v>
      </c>
      <c r="BY71" s="23" t="s">
        <v>19</v>
      </c>
      <c r="BZ71" s="23" t="s">
        <v>31</v>
      </c>
      <c r="CA71" s="23" t="s">
        <v>32</v>
      </c>
      <c r="CB71" s="49" t="s">
        <v>33</v>
      </c>
      <c r="CC71" s="24"/>
      <c r="CF71" s="1"/>
      <c r="CG71" s="11"/>
      <c r="CN71" s="1"/>
      <c r="CO71" s="10"/>
    </row>
    <row r="72" spans="1:93" x14ac:dyDescent="0.35">
      <c r="A72" s="191"/>
      <c r="B72" s="35"/>
      <c r="C72" s="34"/>
      <c r="D72" s="23"/>
      <c r="E72" s="23"/>
      <c r="F72" s="23"/>
      <c r="G72" s="23"/>
      <c r="H72" s="23"/>
      <c r="I72" s="49"/>
      <c r="J72" s="24"/>
      <c r="K72" s="191"/>
      <c r="L72" s="35">
        <f t="shared" si="96"/>
        <v>0.60416533333333322</v>
      </c>
      <c r="M72" s="34">
        <f t="shared" si="89"/>
        <v>0.61110933333333317</v>
      </c>
      <c r="N72" s="23" t="s">
        <v>33</v>
      </c>
      <c r="O72" s="23" t="s">
        <v>34</v>
      </c>
      <c r="P72" s="23" t="s">
        <v>35</v>
      </c>
      <c r="Q72" s="23" t="s">
        <v>19</v>
      </c>
      <c r="R72" s="23" t="s">
        <v>31</v>
      </c>
      <c r="S72" s="49" t="s">
        <v>32</v>
      </c>
      <c r="V72" s="191"/>
      <c r="W72" s="35">
        <f t="shared" si="97"/>
        <v>0.60416533333333322</v>
      </c>
      <c r="X72" s="34">
        <f t="shared" si="90"/>
        <v>0.61110933333333317</v>
      </c>
      <c r="Y72" s="23" t="s">
        <v>33</v>
      </c>
      <c r="Z72" s="23" t="s">
        <v>34</v>
      </c>
      <c r="AA72" s="23" t="s">
        <v>35</v>
      </c>
      <c r="AB72" s="23" t="s">
        <v>19</v>
      </c>
      <c r="AC72" s="23" t="s">
        <v>31</v>
      </c>
      <c r="AD72" s="49" t="s">
        <v>32</v>
      </c>
      <c r="AF72" s="191"/>
      <c r="AG72" s="35">
        <f t="shared" si="98"/>
        <v>0.60416533333333322</v>
      </c>
      <c r="AH72" s="34">
        <f t="shared" si="91"/>
        <v>0.61110933333333317</v>
      </c>
      <c r="AI72" s="23" t="s">
        <v>33</v>
      </c>
      <c r="AJ72" s="23" t="s">
        <v>34</v>
      </c>
      <c r="AK72" s="23" t="s">
        <v>35</v>
      </c>
      <c r="AL72" s="23" t="s">
        <v>19</v>
      </c>
      <c r="AM72" s="23" t="s">
        <v>31</v>
      </c>
      <c r="AN72" s="49" t="s">
        <v>32</v>
      </c>
      <c r="AP72" s="191"/>
      <c r="AQ72" s="35">
        <f t="shared" si="99"/>
        <v>0.60416533333333322</v>
      </c>
      <c r="AR72" s="34">
        <f t="shared" si="92"/>
        <v>0.61110933333333317</v>
      </c>
      <c r="AS72" s="23" t="s">
        <v>33</v>
      </c>
      <c r="AT72" s="23" t="s">
        <v>34</v>
      </c>
      <c r="AU72" s="23" t="s">
        <v>35</v>
      </c>
      <c r="AV72" s="23" t="s">
        <v>19</v>
      </c>
      <c r="AW72" s="23" t="s">
        <v>31</v>
      </c>
      <c r="AX72" s="49" t="s">
        <v>32</v>
      </c>
      <c r="AY72" s="24"/>
      <c r="AZ72" s="191"/>
      <c r="BA72" s="35">
        <f t="shared" si="100"/>
        <v>0.60416533333333322</v>
      </c>
      <c r="BB72" s="34">
        <f t="shared" si="93"/>
        <v>0.61110933333333317</v>
      </c>
      <c r="BC72" s="23" t="s">
        <v>33</v>
      </c>
      <c r="BD72" s="23" t="s">
        <v>34</v>
      </c>
      <c r="BE72" s="23" t="s">
        <v>35</v>
      </c>
      <c r="BF72" s="23" t="s">
        <v>19</v>
      </c>
      <c r="BG72" s="23" t="s">
        <v>31</v>
      </c>
      <c r="BH72" s="49" t="s">
        <v>32</v>
      </c>
      <c r="BI72" s="24"/>
      <c r="BJ72" s="191"/>
      <c r="BK72" s="35">
        <f t="shared" si="101"/>
        <v>0.60416533333333322</v>
      </c>
      <c r="BL72" s="34">
        <f t="shared" si="94"/>
        <v>0.61110933333333317</v>
      </c>
      <c r="BM72" s="23" t="s">
        <v>33</v>
      </c>
      <c r="BN72" s="23" t="s">
        <v>34</v>
      </c>
      <c r="BO72" s="23" t="s">
        <v>35</v>
      </c>
      <c r="BP72" s="23" t="s">
        <v>19</v>
      </c>
      <c r="BQ72" s="23" t="s">
        <v>31</v>
      </c>
      <c r="BR72" s="49" t="s">
        <v>32</v>
      </c>
      <c r="BS72" s="24"/>
      <c r="BT72" s="191"/>
      <c r="BU72" s="35">
        <f t="shared" si="102"/>
        <v>0.70138755555555532</v>
      </c>
      <c r="BV72" s="34">
        <f t="shared" si="95"/>
        <v>0.70833155555555527</v>
      </c>
      <c r="BW72" s="23" t="s">
        <v>33</v>
      </c>
      <c r="BX72" s="23" t="s">
        <v>34</v>
      </c>
      <c r="BY72" s="23" t="s">
        <v>35</v>
      </c>
      <c r="BZ72" s="23" t="s">
        <v>19</v>
      </c>
      <c r="CA72" s="23" t="s">
        <v>31</v>
      </c>
      <c r="CB72" s="49" t="s">
        <v>32</v>
      </c>
      <c r="CC72" s="24"/>
      <c r="CF72" s="1"/>
      <c r="CG72" s="11"/>
      <c r="CN72" s="1"/>
      <c r="CO72" s="10"/>
    </row>
    <row r="73" spans="1:93" ht="15" customHeight="1" x14ac:dyDescent="0.35">
      <c r="A73" s="191"/>
      <c r="B73" s="35"/>
      <c r="C73" s="34"/>
      <c r="D73" s="23"/>
      <c r="E73" s="23"/>
      <c r="F73" s="23"/>
      <c r="G73" s="23"/>
      <c r="H73" s="23"/>
      <c r="I73" s="49"/>
      <c r="J73" s="24"/>
      <c r="K73" s="191"/>
      <c r="L73" s="35">
        <f t="shared" si="96"/>
        <v>0.61110933333333317</v>
      </c>
      <c r="M73" s="34">
        <f t="shared" si="89"/>
        <v>0.61805333333333312</v>
      </c>
      <c r="N73" s="23" t="s">
        <v>32</v>
      </c>
      <c r="O73" s="23" t="s">
        <v>33</v>
      </c>
      <c r="P73" s="23" t="s">
        <v>34</v>
      </c>
      <c r="Q73" s="23" t="s">
        <v>35</v>
      </c>
      <c r="R73" s="23" t="s">
        <v>19</v>
      </c>
      <c r="S73" s="49" t="s">
        <v>31</v>
      </c>
      <c r="V73" s="191"/>
      <c r="W73" s="35">
        <f t="shared" si="97"/>
        <v>0.61110933333333317</v>
      </c>
      <c r="X73" s="34">
        <f t="shared" si="90"/>
        <v>0.61805333333333312</v>
      </c>
      <c r="Y73" s="23" t="s">
        <v>32</v>
      </c>
      <c r="Z73" s="23" t="s">
        <v>33</v>
      </c>
      <c r="AA73" s="23" t="s">
        <v>34</v>
      </c>
      <c r="AB73" s="23" t="s">
        <v>35</v>
      </c>
      <c r="AC73" s="23" t="s">
        <v>19</v>
      </c>
      <c r="AD73" s="49" t="s">
        <v>31</v>
      </c>
      <c r="AF73" s="191"/>
      <c r="AG73" s="35">
        <f t="shared" si="98"/>
        <v>0.61110933333333317</v>
      </c>
      <c r="AH73" s="34">
        <f t="shared" si="91"/>
        <v>0.61805333333333312</v>
      </c>
      <c r="AI73" s="23" t="s">
        <v>32</v>
      </c>
      <c r="AJ73" s="23" t="s">
        <v>33</v>
      </c>
      <c r="AK73" s="23" t="s">
        <v>34</v>
      </c>
      <c r="AL73" s="23" t="s">
        <v>35</v>
      </c>
      <c r="AM73" s="23" t="s">
        <v>19</v>
      </c>
      <c r="AN73" s="49" t="s">
        <v>31</v>
      </c>
      <c r="AP73" s="191"/>
      <c r="AQ73" s="35">
        <f t="shared" si="99"/>
        <v>0.61110933333333317</v>
      </c>
      <c r="AR73" s="34">
        <f t="shared" si="92"/>
        <v>0.61805333333333312</v>
      </c>
      <c r="AS73" s="23" t="s">
        <v>32</v>
      </c>
      <c r="AT73" s="23" t="s">
        <v>33</v>
      </c>
      <c r="AU73" s="23" t="s">
        <v>34</v>
      </c>
      <c r="AV73" s="23" t="s">
        <v>35</v>
      </c>
      <c r="AW73" s="23" t="s">
        <v>19</v>
      </c>
      <c r="AX73" s="49" t="s">
        <v>31</v>
      </c>
      <c r="AY73" s="24"/>
      <c r="AZ73" s="191"/>
      <c r="BA73" s="35">
        <f t="shared" si="100"/>
        <v>0.61110933333333317</v>
      </c>
      <c r="BB73" s="34">
        <f t="shared" si="93"/>
        <v>0.61805333333333312</v>
      </c>
      <c r="BC73" s="23" t="s">
        <v>32</v>
      </c>
      <c r="BD73" s="23" t="s">
        <v>33</v>
      </c>
      <c r="BE73" s="23" t="s">
        <v>34</v>
      </c>
      <c r="BF73" s="23" t="s">
        <v>35</v>
      </c>
      <c r="BG73" s="23" t="s">
        <v>19</v>
      </c>
      <c r="BH73" s="49" t="s">
        <v>31</v>
      </c>
      <c r="BI73" s="24"/>
      <c r="BJ73" s="191"/>
      <c r="BK73" s="35">
        <f t="shared" si="101"/>
        <v>0.61110933333333317</v>
      </c>
      <c r="BL73" s="34">
        <f t="shared" si="94"/>
        <v>0.61805333333333312</v>
      </c>
      <c r="BM73" s="23" t="s">
        <v>32</v>
      </c>
      <c r="BN73" s="23" t="s">
        <v>33</v>
      </c>
      <c r="BO73" s="23" t="s">
        <v>34</v>
      </c>
      <c r="BP73" s="23" t="s">
        <v>35</v>
      </c>
      <c r="BQ73" s="23" t="s">
        <v>19</v>
      </c>
      <c r="BR73" s="49" t="s">
        <v>31</v>
      </c>
      <c r="BS73" s="24"/>
      <c r="BT73" s="191"/>
      <c r="BU73" s="35">
        <f t="shared" si="102"/>
        <v>0.70833155555555527</v>
      </c>
      <c r="BV73" s="34">
        <f t="shared" si="95"/>
        <v>0.71527555555555522</v>
      </c>
      <c r="BW73" s="23" t="s">
        <v>32</v>
      </c>
      <c r="BX73" s="23" t="s">
        <v>33</v>
      </c>
      <c r="BY73" s="23" t="s">
        <v>34</v>
      </c>
      <c r="BZ73" s="23" t="s">
        <v>35</v>
      </c>
      <c r="CA73" s="23" t="s">
        <v>19</v>
      </c>
      <c r="CB73" s="49" t="s">
        <v>31</v>
      </c>
      <c r="CC73" s="24"/>
      <c r="CF73" s="1"/>
      <c r="CG73" s="11"/>
      <c r="CN73" s="1"/>
      <c r="CO73" s="10"/>
    </row>
    <row r="74" spans="1:93" ht="15" customHeight="1" x14ac:dyDescent="0.35">
      <c r="A74" s="192"/>
      <c r="B74" s="35"/>
      <c r="C74" s="34"/>
      <c r="D74" s="23"/>
      <c r="E74" s="23"/>
      <c r="F74" s="23"/>
      <c r="G74" s="23"/>
      <c r="H74" s="23"/>
      <c r="I74" s="49"/>
      <c r="J74" s="49"/>
      <c r="K74" s="192"/>
      <c r="L74" s="35">
        <f t="shared" si="96"/>
        <v>0.61805333333333312</v>
      </c>
      <c r="M74" s="34">
        <f t="shared" si="89"/>
        <v>0.62499733333333307</v>
      </c>
      <c r="N74" s="23" t="s">
        <v>31</v>
      </c>
      <c r="O74" s="23" t="s">
        <v>32</v>
      </c>
      <c r="P74" s="23" t="s">
        <v>33</v>
      </c>
      <c r="Q74" s="23" t="s">
        <v>34</v>
      </c>
      <c r="R74" s="23" t="s">
        <v>35</v>
      </c>
      <c r="S74" s="49" t="s">
        <v>19</v>
      </c>
      <c r="V74" s="192"/>
      <c r="W74" s="35">
        <f t="shared" si="97"/>
        <v>0.61805333333333312</v>
      </c>
      <c r="X74" s="34">
        <f t="shared" si="90"/>
        <v>0.62499733333333307</v>
      </c>
      <c r="Y74" s="23" t="s">
        <v>31</v>
      </c>
      <c r="Z74" s="23" t="s">
        <v>32</v>
      </c>
      <c r="AA74" s="23" t="s">
        <v>33</v>
      </c>
      <c r="AB74" s="23" t="s">
        <v>34</v>
      </c>
      <c r="AC74" s="23" t="s">
        <v>35</v>
      </c>
      <c r="AD74" s="49" t="s">
        <v>19</v>
      </c>
      <c r="AF74" s="192"/>
      <c r="AG74" s="35">
        <f t="shared" si="98"/>
        <v>0.61805333333333312</v>
      </c>
      <c r="AH74" s="34">
        <f t="shared" si="91"/>
        <v>0.62499733333333307</v>
      </c>
      <c r="AI74" s="23" t="s">
        <v>31</v>
      </c>
      <c r="AJ74" s="23" t="s">
        <v>32</v>
      </c>
      <c r="AK74" s="23" t="s">
        <v>33</v>
      </c>
      <c r="AL74" s="23" t="s">
        <v>34</v>
      </c>
      <c r="AM74" s="23" t="s">
        <v>35</v>
      </c>
      <c r="AN74" s="49" t="s">
        <v>19</v>
      </c>
      <c r="AP74" s="192"/>
      <c r="AQ74" s="35">
        <f t="shared" si="99"/>
        <v>0.61805333333333312</v>
      </c>
      <c r="AR74" s="34">
        <f t="shared" si="92"/>
        <v>0.62499733333333307</v>
      </c>
      <c r="AS74" s="23" t="s">
        <v>31</v>
      </c>
      <c r="AT74" s="23" t="s">
        <v>32</v>
      </c>
      <c r="AU74" s="23" t="s">
        <v>33</v>
      </c>
      <c r="AV74" s="23" t="s">
        <v>34</v>
      </c>
      <c r="AW74" s="23" t="s">
        <v>35</v>
      </c>
      <c r="AX74" s="49" t="s">
        <v>19</v>
      </c>
      <c r="AY74" s="24"/>
      <c r="AZ74" s="192"/>
      <c r="BA74" s="35">
        <f t="shared" si="100"/>
        <v>0.61805333333333312</v>
      </c>
      <c r="BB74" s="34">
        <f t="shared" si="93"/>
        <v>0.62499733333333307</v>
      </c>
      <c r="BC74" s="23" t="s">
        <v>31</v>
      </c>
      <c r="BD74" s="23" t="s">
        <v>32</v>
      </c>
      <c r="BE74" s="23" t="s">
        <v>33</v>
      </c>
      <c r="BF74" s="23" t="s">
        <v>34</v>
      </c>
      <c r="BG74" s="23" t="s">
        <v>35</v>
      </c>
      <c r="BH74" s="49" t="s">
        <v>19</v>
      </c>
      <c r="BI74" s="24"/>
      <c r="BJ74" s="192"/>
      <c r="BK74" s="35">
        <f t="shared" si="101"/>
        <v>0.61805333333333312</v>
      </c>
      <c r="BL74" s="34">
        <f t="shared" si="94"/>
        <v>0.62499733333333307</v>
      </c>
      <c r="BM74" s="23" t="s">
        <v>31</v>
      </c>
      <c r="BN74" s="23" t="s">
        <v>32</v>
      </c>
      <c r="BO74" s="23" t="s">
        <v>33</v>
      </c>
      <c r="BP74" s="23" t="s">
        <v>34</v>
      </c>
      <c r="BQ74" s="23" t="s">
        <v>35</v>
      </c>
      <c r="BR74" s="49" t="s">
        <v>19</v>
      </c>
      <c r="BS74" s="24"/>
      <c r="BT74" s="192"/>
      <c r="BU74" s="35">
        <f t="shared" si="102"/>
        <v>0.71527555555555522</v>
      </c>
      <c r="BV74" s="34">
        <f t="shared" si="95"/>
        <v>0.72221955555555517</v>
      </c>
      <c r="BW74" s="23" t="s">
        <v>31</v>
      </c>
      <c r="BX74" s="23" t="s">
        <v>32</v>
      </c>
      <c r="BY74" s="23" t="s">
        <v>33</v>
      </c>
      <c r="BZ74" s="23" t="s">
        <v>34</v>
      </c>
      <c r="CA74" s="23" t="s">
        <v>35</v>
      </c>
      <c r="CB74" s="49" t="s">
        <v>19</v>
      </c>
      <c r="CC74" s="24"/>
      <c r="CF74" s="1"/>
      <c r="CG74" s="11"/>
      <c r="CN74" s="1"/>
      <c r="CO74" s="10"/>
    </row>
    <row r="75" spans="1:93" ht="15" customHeight="1" x14ac:dyDescent="0.35">
      <c r="C75" s="24"/>
      <c r="D75" s="24"/>
      <c r="E75" s="24"/>
      <c r="F75" s="24"/>
      <c r="G75" s="24"/>
      <c r="H75" s="24"/>
      <c r="I75" s="24"/>
      <c r="J75" s="24"/>
      <c r="M75" s="24"/>
      <c r="N75" s="24"/>
      <c r="O75" s="24"/>
      <c r="P75" s="24"/>
      <c r="Q75" s="24"/>
      <c r="R75" s="24"/>
      <c r="S75" s="24"/>
      <c r="X75" s="24"/>
      <c r="Y75" s="24"/>
      <c r="Z75" s="24"/>
      <c r="AA75" s="24"/>
      <c r="AB75" s="24"/>
      <c r="AC75" s="24"/>
      <c r="AD75" s="24"/>
      <c r="AF75" s="24"/>
      <c r="AG75" s="24"/>
      <c r="AH75" s="24"/>
      <c r="AI75" s="24"/>
      <c r="AJ75" s="24"/>
      <c r="AK75" s="24"/>
      <c r="AL75" s="24"/>
      <c r="AM75" s="24"/>
      <c r="AN75" s="24"/>
      <c r="AP75" s="24"/>
      <c r="AQ75" s="24"/>
      <c r="AR75" s="24"/>
      <c r="AS75" s="24"/>
      <c r="AT75" s="24"/>
      <c r="AU75" s="24"/>
      <c r="AV75" s="24"/>
      <c r="AW75" s="24"/>
      <c r="AX75" s="24"/>
      <c r="AY75" s="24"/>
      <c r="AZ75" s="24"/>
      <c r="BA75" s="24"/>
      <c r="BB75" s="24"/>
      <c r="BC75" s="24"/>
      <c r="BD75" s="24"/>
      <c r="BE75" s="24"/>
      <c r="BF75" s="24"/>
      <c r="BG75" s="24"/>
      <c r="BH75" s="24"/>
      <c r="BI75" s="24"/>
      <c r="BJ75" s="24"/>
      <c r="BK75" s="24"/>
      <c r="BL75" s="24"/>
      <c r="BM75" s="24"/>
      <c r="BN75" s="24"/>
      <c r="BO75" s="24"/>
      <c r="BP75" s="24"/>
      <c r="BQ75" s="24"/>
      <c r="BR75" s="24"/>
      <c r="BS75" s="24"/>
      <c r="BT75" s="24"/>
      <c r="BU75" s="24"/>
      <c r="BV75" s="24"/>
      <c r="BW75" s="24"/>
      <c r="BX75" s="24"/>
      <c r="BY75" s="24"/>
      <c r="BZ75" s="24"/>
      <c r="CA75" s="24"/>
      <c r="CB75" s="24"/>
      <c r="CC75" s="24"/>
      <c r="CF75" s="1"/>
      <c r="CG75" s="11"/>
      <c r="CN75" s="1"/>
      <c r="CO75" s="10"/>
    </row>
    <row r="76" spans="1:93" ht="15" customHeight="1" x14ac:dyDescent="0.35">
      <c r="A76" s="63"/>
      <c r="B76" s="25"/>
      <c r="C76" s="24"/>
      <c r="D76" s="24"/>
      <c r="E76" s="24"/>
      <c r="F76" s="24"/>
      <c r="G76" s="24"/>
      <c r="H76" s="24"/>
      <c r="I76" s="24"/>
      <c r="J76" s="24"/>
      <c r="K76" s="63" t="s">
        <v>6</v>
      </c>
      <c r="L76" s="25">
        <f>M74+0.003472</f>
        <v>0.6284693333333331</v>
      </c>
      <c r="M76" s="24"/>
      <c r="N76" s="24"/>
      <c r="O76" s="24"/>
      <c r="P76" s="24"/>
      <c r="Q76" s="24"/>
      <c r="R76" s="24"/>
      <c r="S76" s="24"/>
      <c r="V76" s="63" t="s">
        <v>6</v>
      </c>
      <c r="W76" s="25">
        <f>X74+0.003472</f>
        <v>0.6284693333333331</v>
      </c>
      <c r="X76" s="24"/>
      <c r="Y76" s="24"/>
      <c r="Z76" s="24"/>
      <c r="AA76" s="24"/>
      <c r="AB76" s="24"/>
      <c r="AC76" s="24"/>
      <c r="AD76" s="24"/>
      <c r="AF76" s="63" t="s">
        <v>6</v>
      </c>
      <c r="AG76" s="25">
        <f>AH74+0.003472</f>
        <v>0.6284693333333331</v>
      </c>
      <c r="AH76" s="24"/>
      <c r="AI76" s="24"/>
      <c r="AJ76" s="24"/>
      <c r="AK76" s="24"/>
      <c r="AL76" s="24"/>
      <c r="AM76" s="24"/>
      <c r="AN76" s="24"/>
      <c r="AP76" s="63" t="s">
        <v>6</v>
      </c>
      <c r="AQ76" s="25">
        <f>AR74+0.003472</f>
        <v>0.6284693333333331</v>
      </c>
      <c r="AR76" s="24"/>
      <c r="AS76" s="24"/>
      <c r="AT76" s="24"/>
      <c r="AU76" s="24"/>
      <c r="AV76" s="24"/>
      <c r="AW76" s="24"/>
      <c r="AX76" s="24"/>
      <c r="AY76" s="24"/>
      <c r="AZ76" s="63" t="s">
        <v>6</v>
      </c>
      <c r="BA76" s="25">
        <f>BB74+0.003472</f>
        <v>0.6284693333333331</v>
      </c>
      <c r="BB76" s="24"/>
      <c r="BC76" s="24"/>
      <c r="BD76" s="24"/>
      <c r="BE76" s="24"/>
      <c r="BF76" s="24"/>
      <c r="BG76" s="24"/>
      <c r="BH76" s="24"/>
      <c r="BI76" s="24"/>
      <c r="BJ76" s="63" t="s">
        <v>6</v>
      </c>
      <c r="BK76" s="25">
        <f>BL74+0.003472</f>
        <v>0.6284693333333331</v>
      </c>
      <c r="BL76" s="24"/>
      <c r="BM76" s="24"/>
      <c r="BN76" s="24"/>
      <c r="BO76" s="24"/>
      <c r="BP76" s="24"/>
      <c r="BQ76" s="24"/>
      <c r="BR76" s="24"/>
      <c r="BS76" s="24"/>
      <c r="BT76" s="63" t="s">
        <v>6</v>
      </c>
      <c r="BU76" s="25">
        <f>BV74+0.003472</f>
        <v>0.7256915555555552</v>
      </c>
      <c r="BV76" s="24"/>
      <c r="BW76" s="24"/>
      <c r="BX76" s="24"/>
      <c r="BY76" s="24"/>
      <c r="BZ76" s="24"/>
      <c r="CA76" s="24"/>
      <c r="CB76" s="24"/>
      <c r="CC76" s="24"/>
      <c r="CF76" s="1"/>
      <c r="CG76" s="11"/>
      <c r="CN76" s="1"/>
      <c r="CO76" s="10"/>
    </row>
    <row r="77" spans="1:93" ht="15" customHeight="1" x14ac:dyDescent="0.35">
      <c r="A77" s="24"/>
      <c r="B77" s="24"/>
      <c r="C77" s="24"/>
      <c r="D77" s="24"/>
      <c r="E77" s="24"/>
      <c r="F77" s="24"/>
      <c r="G77" s="24"/>
      <c r="H77" s="24"/>
      <c r="I77" s="24"/>
      <c r="J77" s="24"/>
      <c r="K77" s="24"/>
      <c r="L77" s="24"/>
      <c r="M77" s="24"/>
      <c r="N77" s="24"/>
      <c r="O77" s="24"/>
      <c r="P77" s="24"/>
      <c r="Q77" s="24"/>
      <c r="R77" s="24"/>
      <c r="S77" s="24"/>
      <c r="V77" s="24"/>
      <c r="W77" s="24"/>
      <c r="X77" s="24"/>
      <c r="Y77" s="24"/>
      <c r="Z77" s="24"/>
      <c r="AA77" s="24"/>
      <c r="AB77" s="24"/>
      <c r="AC77" s="24"/>
      <c r="AD77" s="24"/>
      <c r="AF77" s="24"/>
      <c r="AG77" s="24"/>
      <c r="AH77" s="24"/>
      <c r="AI77" s="24"/>
      <c r="AJ77" s="24"/>
      <c r="AK77" s="24"/>
      <c r="AL77" s="24"/>
      <c r="AM77" s="24"/>
      <c r="AN77" s="24"/>
      <c r="AP77" s="24"/>
      <c r="AQ77" s="24"/>
      <c r="AR77" s="24"/>
      <c r="AS77" s="24"/>
      <c r="AT77" s="24"/>
      <c r="AU77" s="24"/>
      <c r="AV77" s="24"/>
      <c r="AW77" s="24"/>
      <c r="AX77" s="24"/>
      <c r="AY77" s="24"/>
      <c r="AZ77" s="24"/>
      <c r="BA77" s="24"/>
      <c r="BB77" s="24"/>
      <c r="BC77" s="24"/>
      <c r="BD77" s="24"/>
      <c r="BE77" s="24"/>
      <c r="BF77" s="24"/>
      <c r="BG77" s="24"/>
      <c r="BH77" s="24"/>
      <c r="BI77" s="24"/>
      <c r="BJ77" s="24"/>
      <c r="BK77" s="24"/>
      <c r="BL77" s="24"/>
      <c r="BM77" s="24"/>
      <c r="BN77" s="24"/>
      <c r="BO77" s="24"/>
      <c r="BP77" s="24"/>
      <c r="BQ77" s="24"/>
      <c r="BR77" s="24"/>
      <c r="BS77" s="24"/>
      <c r="BT77" s="24"/>
      <c r="BU77" s="24"/>
      <c r="BV77" s="24"/>
      <c r="BW77" s="24"/>
      <c r="BX77" s="24"/>
      <c r="BY77" s="24"/>
      <c r="BZ77" s="24"/>
      <c r="CA77" s="24"/>
      <c r="CB77" s="24"/>
      <c r="CC77" s="24"/>
      <c r="CF77" s="1"/>
      <c r="CG77" s="11"/>
      <c r="CN77" s="1"/>
      <c r="CO77" s="10"/>
    </row>
    <row r="78" spans="1:93" ht="15" customHeight="1" x14ac:dyDescent="0.35">
      <c r="A78" s="27"/>
      <c r="B78" s="24"/>
      <c r="C78" s="24"/>
      <c r="D78" s="24"/>
      <c r="E78" s="24"/>
      <c r="F78" s="24"/>
      <c r="G78" s="24"/>
      <c r="K78" s="27" t="s">
        <v>72</v>
      </c>
      <c r="L78" s="24"/>
      <c r="M78" s="24"/>
      <c r="N78" s="24"/>
      <c r="O78" s="24"/>
      <c r="P78" s="24"/>
      <c r="Q78" s="24"/>
      <c r="V78" s="27" t="s">
        <v>72</v>
      </c>
      <c r="W78" s="24"/>
      <c r="X78" s="24"/>
      <c r="Y78" s="24"/>
      <c r="Z78" s="24"/>
      <c r="AA78" s="24"/>
      <c r="AB78" s="24"/>
      <c r="AF78" s="27" t="s">
        <v>72</v>
      </c>
      <c r="AG78" s="24"/>
      <c r="AH78" s="24"/>
      <c r="AI78" s="24"/>
      <c r="AJ78" s="24"/>
      <c r="AK78" s="24"/>
      <c r="AL78" s="24"/>
      <c r="AP78" s="27" t="s">
        <v>72</v>
      </c>
      <c r="AQ78" s="24"/>
      <c r="AR78" s="24"/>
      <c r="AS78" s="24"/>
      <c r="AT78" s="24"/>
      <c r="AU78" s="24"/>
      <c r="AV78" s="24"/>
      <c r="AZ78" s="27" t="s">
        <v>72</v>
      </c>
      <c r="BA78" s="24"/>
      <c r="BB78" s="24"/>
      <c r="BC78" s="24"/>
      <c r="BD78" s="24"/>
      <c r="BE78" s="24"/>
      <c r="BF78" s="24"/>
      <c r="BJ78" s="27" t="s">
        <v>72</v>
      </c>
      <c r="BK78" s="24"/>
      <c r="BL78" s="24"/>
      <c r="BM78" s="24"/>
      <c r="BN78" s="24"/>
      <c r="BO78" s="24"/>
      <c r="BP78" s="24"/>
      <c r="BT78" s="27" t="s">
        <v>72</v>
      </c>
      <c r="BU78" s="24"/>
      <c r="BV78" s="24"/>
      <c r="BW78" s="24"/>
      <c r="BX78" s="24"/>
      <c r="BY78" s="24"/>
      <c r="BZ78" s="24"/>
      <c r="CN78" s="1"/>
      <c r="CO78" s="10"/>
    </row>
    <row r="79" spans="1:93" ht="15" customHeight="1" x14ac:dyDescent="0.35">
      <c r="A79" s="68"/>
      <c r="B79" s="69"/>
      <c r="C79" s="69"/>
      <c r="D79" s="69"/>
      <c r="E79" s="69"/>
      <c r="F79" s="69"/>
      <c r="G79" s="69"/>
      <c r="H79" s="69"/>
      <c r="I79" s="69"/>
      <c r="J79" s="69"/>
      <c r="K79" s="68" t="s">
        <v>37</v>
      </c>
      <c r="L79" s="69" t="s">
        <v>38</v>
      </c>
      <c r="M79" s="69" t="s">
        <v>23</v>
      </c>
      <c r="N79" s="69" t="s">
        <v>29</v>
      </c>
      <c r="O79" s="69" t="s">
        <v>24</v>
      </c>
      <c r="P79" s="69" t="s">
        <v>25</v>
      </c>
      <c r="Q79" s="69" t="s">
        <v>26</v>
      </c>
      <c r="R79" s="69" t="s">
        <v>27</v>
      </c>
      <c r="S79" s="69" t="s">
        <v>28</v>
      </c>
      <c r="V79" s="68" t="s">
        <v>37</v>
      </c>
      <c r="W79" s="69" t="s">
        <v>38</v>
      </c>
      <c r="X79" s="69" t="s">
        <v>23</v>
      </c>
      <c r="Y79" s="69" t="s">
        <v>29</v>
      </c>
      <c r="Z79" s="69" t="s">
        <v>24</v>
      </c>
      <c r="AA79" s="69" t="s">
        <v>25</v>
      </c>
      <c r="AB79" s="69" t="s">
        <v>26</v>
      </c>
      <c r="AC79" s="69" t="s">
        <v>27</v>
      </c>
      <c r="AD79" s="69" t="s">
        <v>28</v>
      </c>
      <c r="AF79" s="68" t="s">
        <v>37</v>
      </c>
      <c r="AG79" s="69" t="s">
        <v>38</v>
      </c>
      <c r="AH79" s="69" t="s">
        <v>23</v>
      </c>
      <c r="AI79" s="69" t="s">
        <v>29</v>
      </c>
      <c r="AJ79" s="69" t="s">
        <v>24</v>
      </c>
      <c r="AK79" s="69" t="s">
        <v>25</v>
      </c>
      <c r="AL79" s="69" t="s">
        <v>26</v>
      </c>
      <c r="AM79" s="69" t="s">
        <v>27</v>
      </c>
      <c r="AN79" s="69" t="s">
        <v>28</v>
      </c>
      <c r="AP79" s="68" t="s">
        <v>37</v>
      </c>
      <c r="AQ79" s="69" t="s">
        <v>38</v>
      </c>
      <c r="AR79" s="69" t="s">
        <v>23</v>
      </c>
      <c r="AS79" s="69" t="s">
        <v>29</v>
      </c>
      <c r="AT79" s="69" t="s">
        <v>24</v>
      </c>
      <c r="AU79" s="69" t="s">
        <v>25</v>
      </c>
      <c r="AV79" s="69" t="s">
        <v>26</v>
      </c>
      <c r="AW79" s="69" t="s">
        <v>27</v>
      </c>
      <c r="AX79" s="69" t="s">
        <v>28</v>
      </c>
      <c r="AY79" s="47"/>
      <c r="AZ79" s="68" t="s">
        <v>37</v>
      </c>
      <c r="BA79" s="69" t="s">
        <v>38</v>
      </c>
      <c r="BB79" s="69" t="s">
        <v>23</v>
      </c>
      <c r="BC79" s="69" t="s">
        <v>29</v>
      </c>
      <c r="BD79" s="69" t="s">
        <v>24</v>
      </c>
      <c r="BE79" s="69" t="s">
        <v>25</v>
      </c>
      <c r="BF79" s="69" t="s">
        <v>26</v>
      </c>
      <c r="BG79" s="69" t="s">
        <v>27</v>
      </c>
      <c r="BH79" s="69" t="s">
        <v>28</v>
      </c>
      <c r="BI79" s="47"/>
      <c r="BJ79" s="68" t="s">
        <v>37</v>
      </c>
      <c r="BK79" s="69" t="s">
        <v>38</v>
      </c>
      <c r="BL79" s="69" t="s">
        <v>23</v>
      </c>
      <c r="BM79" s="69" t="s">
        <v>29</v>
      </c>
      <c r="BN79" s="69" t="s">
        <v>24</v>
      </c>
      <c r="BO79" s="69" t="s">
        <v>25</v>
      </c>
      <c r="BP79" s="69" t="s">
        <v>26</v>
      </c>
      <c r="BQ79" s="69" t="s">
        <v>27</v>
      </c>
      <c r="BR79" s="69" t="s">
        <v>28</v>
      </c>
      <c r="BS79" s="47"/>
      <c r="BT79" s="68" t="s">
        <v>37</v>
      </c>
      <c r="BU79" s="69" t="s">
        <v>38</v>
      </c>
      <c r="BV79" s="69" t="s">
        <v>23</v>
      </c>
      <c r="BW79" s="69" t="s">
        <v>29</v>
      </c>
      <c r="BX79" s="69" t="s">
        <v>24</v>
      </c>
      <c r="BY79" s="69" t="s">
        <v>25</v>
      </c>
      <c r="BZ79" s="69" t="s">
        <v>26</v>
      </c>
      <c r="CA79" s="69" t="s">
        <v>27</v>
      </c>
      <c r="CB79" s="69" t="s">
        <v>28</v>
      </c>
      <c r="CC79" s="47"/>
      <c r="CD79" s="55" t="s">
        <v>73</v>
      </c>
      <c r="CE79" s="15">
        <v>3.5</v>
      </c>
      <c r="CF79" s="55" t="s">
        <v>59</v>
      </c>
      <c r="CG79" s="15"/>
      <c r="CH79" s="15"/>
      <c r="CI79" s="15"/>
      <c r="CJ79" s="56"/>
      <c r="CK79" s="56"/>
      <c r="CL79" s="47"/>
      <c r="CN79" s="1"/>
      <c r="CO79" s="10"/>
    </row>
    <row r="80" spans="1:93" ht="15" customHeight="1" x14ac:dyDescent="0.35">
      <c r="A80" s="38"/>
      <c r="B80" s="34"/>
      <c r="C80" s="34"/>
      <c r="D80" s="33"/>
      <c r="E80" s="33"/>
      <c r="F80" s="33"/>
      <c r="G80" s="33"/>
      <c r="H80" s="33"/>
      <c r="I80" s="48"/>
      <c r="J80" s="48"/>
      <c r="K80" s="38">
        <v>1</v>
      </c>
      <c r="L80" s="34">
        <f>L76+0.003472</f>
        <v>0.63194133333333313</v>
      </c>
      <c r="M80" s="34">
        <f>L80+0.027083</f>
        <v>0.6590243333333331</v>
      </c>
      <c r="N80" s="33" t="s">
        <v>19</v>
      </c>
      <c r="O80" s="33" t="s">
        <v>31</v>
      </c>
      <c r="P80" s="33" t="s">
        <v>32</v>
      </c>
      <c r="Q80" s="33" t="s">
        <v>33</v>
      </c>
      <c r="R80" s="33" t="s">
        <v>34</v>
      </c>
      <c r="S80" s="48" t="s">
        <v>35</v>
      </c>
      <c r="V80" s="38">
        <v>1</v>
      </c>
      <c r="W80" s="34">
        <f>W76+0.003472</f>
        <v>0.63194133333333313</v>
      </c>
      <c r="X80" s="34">
        <f>W80+0.024306</f>
        <v>0.65624733333333318</v>
      </c>
      <c r="Y80" s="33" t="s">
        <v>19</v>
      </c>
      <c r="Z80" s="33" t="s">
        <v>31</v>
      </c>
      <c r="AA80" s="33" t="s">
        <v>32</v>
      </c>
      <c r="AB80" s="33" t="s">
        <v>33</v>
      </c>
      <c r="AC80" s="33" t="s">
        <v>34</v>
      </c>
      <c r="AD80" s="48" t="s">
        <v>35</v>
      </c>
      <c r="AF80" s="38">
        <v>1</v>
      </c>
      <c r="AG80" s="34">
        <f>AG76+0.003472</f>
        <v>0.63194133333333313</v>
      </c>
      <c r="AH80" s="34">
        <f>AG80+0.022222</f>
        <v>0.6541633333333331</v>
      </c>
      <c r="AI80" s="33" t="s">
        <v>19</v>
      </c>
      <c r="AJ80" s="33" t="s">
        <v>31</v>
      </c>
      <c r="AK80" s="33" t="s">
        <v>32</v>
      </c>
      <c r="AL80" s="33" t="s">
        <v>33</v>
      </c>
      <c r="AM80" s="33" t="s">
        <v>34</v>
      </c>
      <c r="AN80" s="48" t="s">
        <v>35</v>
      </c>
      <c r="AP80" s="38">
        <v>1</v>
      </c>
      <c r="AQ80" s="34">
        <f>AQ76+0.003472</f>
        <v>0.63194133333333313</v>
      </c>
      <c r="AR80" s="34">
        <f>AQ80+0.019444</f>
        <v>0.65138533333333315</v>
      </c>
      <c r="AS80" s="33" t="s">
        <v>19</v>
      </c>
      <c r="AT80" s="33" t="s">
        <v>31</v>
      </c>
      <c r="AU80" s="33" t="s">
        <v>32</v>
      </c>
      <c r="AV80" s="33" t="s">
        <v>33</v>
      </c>
      <c r="AW80" s="33" t="s">
        <v>34</v>
      </c>
      <c r="AX80" s="48" t="s">
        <v>35</v>
      </c>
      <c r="AY80" s="24"/>
      <c r="AZ80" s="38">
        <v>1</v>
      </c>
      <c r="BA80" s="34">
        <f>BA76+0.003472</f>
        <v>0.63194133333333313</v>
      </c>
      <c r="BB80" s="34">
        <f>BA80+0.017361</f>
        <v>0.64930233333333309</v>
      </c>
      <c r="BC80" s="33" t="s">
        <v>19</v>
      </c>
      <c r="BD80" s="33" t="s">
        <v>31</v>
      </c>
      <c r="BE80" s="33" t="s">
        <v>32</v>
      </c>
      <c r="BF80" s="33" t="s">
        <v>33</v>
      </c>
      <c r="BG80" s="33" t="s">
        <v>34</v>
      </c>
      <c r="BH80" s="48" t="s">
        <v>35</v>
      </c>
      <c r="BI80" s="24"/>
      <c r="BJ80" s="38">
        <v>1</v>
      </c>
      <c r="BK80" s="34">
        <f>BK76+0.003472</f>
        <v>0.63194133333333313</v>
      </c>
      <c r="BL80" s="34">
        <f>BK80+0.014583</f>
        <v>0.64652433333333315</v>
      </c>
      <c r="BM80" s="33" t="s">
        <v>19</v>
      </c>
      <c r="BN80" s="33" t="s">
        <v>31</v>
      </c>
      <c r="BO80" s="33" t="s">
        <v>32</v>
      </c>
      <c r="BP80" s="33" t="s">
        <v>33</v>
      </c>
      <c r="BQ80" s="33" t="s">
        <v>34</v>
      </c>
      <c r="BR80" s="48" t="s">
        <v>35</v>
      </c>
      <c r="BS80" s="24"/>
      <c r="BT80" s="38">
        <v>1</v>
      </c>
      <c r="BU80" s="34">
        <f>BU76+0.003472</f>
        <v>0.72916355555555523</v>
      </c>
      <c r="BV80" s="34">
        <f>BU80+0.009722</f>
        <v>0.73888555555555524</v>
      </c>
      <c r="BW80" s="33" t="s">
        <v>19</v>
      </c>
      <c r="BX80" s="33" t="s">
        <v>31</v>
      </c>
      <c r="BY80" s="33" t="s">
        <v>32</v>
      </c>
      <c r="BZ80" s="33" t="s">
        <v>33</v>
      </c>
      <c r="CA80" s="33" t="s">
        <v>34</v>
      </c>
      <c r="CB80" s="48" t="s">
        <v>35</v>
      </c>
      <c r="CC80" s="24"/>
      <c r="CD80" s="27" t="s">
        <v>60</v>
      </c>
      <c r="CE80" s="2"/>
      <c r="CF80" s="2"/>
      <c r="CG80" s="2" t="s">
        <v>61</v>
      </c>
      <c r="CN80" s="1"/>
      <c r="CO80" s="10"/>
    </row>
    <row r="81" spans="1:93" x14ac:dyDescent="0.35">
      <c r="A81" s="26"/>
      <c r="B81" s="35"/>
      <c r="C81" s="34"/>
      <c r="D81" s="23"/>
      <c r="E81" s="23"/>
      <c r="F81" s="23"/>
      <c r="G81" s="23"/>
      <c r="H81" s="23"/>
      <c r="I81" s="49"/>
      <c r="J81" s="49"/>
      <c r="K81" s="26">
        <v>2</v>
      </c>
      <c r="L81" s="35">
        <f>M80</f>
        <v>0.6590243333333331</v>
      </c>
      <c r="M81" s="34">
        <f t="shared" ref="M81:M85" si="103">L81+0.027083</f>
        <v>0.68610733333333307</v>
      </c>
      <c r="N81" s="23" t="s">
        <v>35</v>
      </c>
      <c r="O81" s="23" t="s">
        <v>19</v>
      </c>
      <c r="P81" s="23" t="s">
        <v>31</v>
      </c>
      <c r="Q81" s="23" t="s">
        <v>32</v>
      </c>
      <c r="R81" s="23" t="s">
        <v>33</v>
      </c>
      <c r="S81" s="49" t="s">
        <v>34</v>
      </c>
      <c r="V81" s="26">
        <v>2</v>
      </c>
      <c r="W81" s="35">
        <f>X80</f>
        <v>0.65624733333333318</v>
      </c>
      <c r="X81" s="34">
        <f t="shared" ref="X81:X85" si="104">W81+0.024306</f>
        <v>0.68055333333333323</v>
      </c>
      <c r="Y81" s="23" t="s">
        <v>35</v>
      </c>
      <c r="Z81" s="23" t="s">
        <v>19</v>
      </c>
      <c r="AA81" s="23" t="s">
        <v>31</v>
      </c>
      <c r="AB81" s="23" t="s">
        <v>32</v>
      </c>
      <c r="AC81" s="23" t="s">
        <v>33</v>
      </c>
      <c r="AD81" s="49" t="s">
        <v>34</v>
      </c>
      <c r="AF81" s="26">
        <v>2</v>
      </c>
      <c r="AG81" s="35">
        <f>AH80</f>
        <v>0.6541633333333331</v>
      </c>
      <c r="AH81" s="34">
        <f t="shared" ref="AH81:AH85" si="105">AG81+0.022222</f>
        <v>0.67638533333333306</v>
      </c>
      <c r="AI81" s="23" t="s">
        <v>35</v>
      </c>
      <c r="AJ81" s="23" t="s">
        <v>19</v>
      </c>
      <c r="AK81" s="23" t="s">
        <v>31</v>
      </c>
      <c r="AL81" s="23" t="s">
        <v>32</v>
      </c>
      <c r="AM81" s="23" t="s">
        <v>33</v>
      </c>
      <c r="AN81" s="49" t="s">
        <v>34</v>
      </c>
      <c r="AP81" s="26">
        <v>2</v>
      </c>
      <c r="AQ81" s="35">
        <f>AR80</f>
        <v>0.65138533333333315</v>
      </c>
      <c r="AR81" s="34">
        <f t="shared" ref="AR81:AR85" si="106">AQ81+0.019444</f>
        <v>0.67082933333333317</v>
      </c>
      <c r="AS81" s="23" t="s">
        <v>35</v>
      </c>
      <c r="AT81" s="23" t="s">
        <v>19</v>
      </c>
      <c r="AU81" s="23" t="s">
        <v>31</v>
      </c>
      <c r="AV81" s="23" t="s">
        <v>32</v>
      </c>
      <c r="AW81" s="23" t="s">
        <v>33</v>
      </c>
      <c r="AX81" s="49" t="s">
        <v>34</v>
      </c>
      <c r="AY81" s="24"/>
      <c r="AZ81" s="26">
        <v>2</v>
      </c>
      <c r="BA81" s="35">
        <f>BB80</f>
        <v>0.64930233333333309</v>
      </c>
      <c r="BB81" s="34">
        <f t="shared" ref="BB81:BB85" si="107">BA81+0.017361</f>
        <v>0.66666333333333305</v>
      </c>
      <c r="BC81" s="23" t="s">
        <v>35</v>
      </c>
      <c r="BD81" s="23" t="s">
        <v>19</v>
      </c>
      <c r="BE81" s="23" t="s">
        <v>31</v>
      </c>
      <c r="BF81" s="23" t="s">
        <v>32</v>
      </c>
      <c r="BG81" s="23" t="s">
        <v>33</v>
      </c>
      <c r="BH81" s="49" t="s">
        <v>34</v>
      </c>
      <c r="BI81" s="24"/>
      <c r="BJ81" s="26">
        <v>2</v>
      </c>
      <c r="BK81" s="35">
        <f>BL80</f>
        <v>0.64652433333333315</v>
      </c>
      <c r="BL81" s="34">
        <f t="shared" ref="BL81:BL85" si="108">BK81+0.014583</f>
        <v>0.66110733333333316</v>
      </c>
      <c r="BM81" s="23" t="s">
        <v>35</v>
      </c>
      <c r="BN81" s="23" t="s">
        <v>19</v>
      </c>
      <c r="BO81" s="23" t="s">
        <v>31</v>
      </c>
      <c r="BP81" s="23" t="s">
        <v>32</v>
      </c>
      <c r="BQ81" s="23" t="s">
        <v>33</v>
      </c>
      <c r="BR81" s="49" t="s">
        <v>34</v>
      </c>
      <c r="BS81" s="24"/>
      <c r="BT81" s="26">
        <v>2</v>
      </c>
      <c r="BU81" s="35">
        <f>BV80</f>
        <v>0.73888555555555524</v>
      </c>
      <c r="BV81" s="34">
        <f t="shared" ref="BV81:BV85" si="109">BU81+0.009722</f>
        <v>0.74860755555555525</v>
      </c>
      <c r="BW81" s="23" t="s">
        <v>35</v>
      </c>
      <c r="BX81" s="23" t="s">
        <v>19</v>
      </c>
      <c r="BY81" s="23" t="s">
        <v>31</v>
      </c>
      <c r="BZ81" s="23" t="s">
        <v>32</v>
      </c>
      <c r="CA81" s="23" t="s">
        <v>33</v>
      </c>
      <c r="CB81" s="49" t="s">
        <v>34</v>
      </c>
      <c r="CC81" s="24"/>
      <c r="CD81">
        <v>10</v>
      </c>
      <c r="CG81">
        <f>CD81*$CE$79</f>
        <v>35</v>
      </c>
      <c r="CH81" s="24"/>
      <c r="CN81" s="1"/>
      <c r="CO81" s="10"/>
    </row>
    <row r="82" spans="1:93" x14ac:dyDescent="0.35">
      <c r="A82" s="26"/>
      <c r="B82" s="35"/>
      <c r="C82" s="34"/>
      <c r="D82" s="23"/>
      <c r="E82" s="23"/>
      <c r="F82" s="23"/>
      <c r="G82" s="23"/>
      <c r="H82" s="23"/>
      <c r="I82" s="49"/>
      <c r="J82" s="49"/>
      <c r="K82" s="26">
        <v>3</v>
      </c>
      <c r="L82" s="35">
        <f t="shared" ref="L82:L85" si="110">M81</f>
        <v>0.68610733333333307</v>
      </c>
      <c r="M82" s="34">
        <f t="shared" si="103"/>
        <v>0.71319033333333304</v>
      </c>
      <c r="N82" s="23" t="s">
        <v>34</v>
      </c>
      <c r="O82" s="23" t="s">
        <v>35</v>
      </c>
      <c r="P82" s="23" t="s">
        <v>19</v>
      </c>
      <c r="Q82" s="23" t="s">
        <v>31</v>
      </c>
      <c r="R82" s="23" t="s">
        <v>32</v>
      </c>
      <c r="S82" s="49" t="s">
        <v>33</v>
      </c>
      <c r="V82" s="26">
        <v>3</v>
      </c>
      <c r="W82" s="35">
        <f t="shared" ref="W82:W85" si="111">X81</f>
        <v>0.68055333333333323</v>
      </c>
      <c r="X82" s="34">
        <f t="shared" si="104"/>
        <v>0.70485933333333328</v>
      </c>
      <c r="Y82" s="23" t="s">
        <v>34</v>
      </c>
      <c r="Z82" s="23" t="s">
        <v>35</v>
      </c>
      <c r="AA82" s="23" t="s">
        <v>19</v>
      </c>
      <c r="AB82" s="23" t="s">
        <v>31</v>
      </c>
      <c r="AC82" s="23" t="s">
        <v>32</v>
      </c>
      <c r="AD82" s="49" t="s">
        <v>33</v>
      </c>
      <c r="AF82" s="26">
        <v>3</v>
      </c>
      <c r="AG82" s="35">
        <f t="shared" ref="AG82:AG85" si="112">AH81</f>
        <v>0.67638533333333306</v>
      </c>
      <c r="AH82" s="34">
        <f t="shared" si="105"/>
        <v>0.69860733333333302</v>
      </c>
      <c r="AI82" s="23" t="s">
        <v>34</v>
      </c>
      <c r="AJ82" s="23" t="s">
        <v>35</v>
      </c>
      <c r="AK82" s="23" t="s">
        <v>19</v>
      </c>
      <c r="AL82" s="23" t="s">
        <v>31</v>
      </c>
      <c r="AM82" s="23" t="s">
        <v>32</v>
      </c>
      <c r="AN82" s="49" t="s">
        <v>33</v>
      </c>
      <c r="AP82" s="26">
        <v>3</v>
      </c>
      <c r="AQ82" s="35">
        <f t="shared" ref="AQ82:AQ85" si="113">AR81</f>
        <v>0.67082933333333317</v>
      </c>
      <c r="AR82" s="34">
        <f t="shared" si="106"/>
        <v>0.69027333333333318</v>
      </c>
      <c r="AS82" s="23" t="s">
        <v>34</v>
      </c>
      <c r="AT82" s="23" t="s">
        <v>35</v>
      </c>
      <c r="AU82" s="23" t="s">
        <v>19</v>
      </c>
      <c r="AV82" s="23" t="s">
        <v>31</v>
      </c>
      <c r="AW82" s="23" t="s">
        <v>32</v>
      </c>
      <c r="AX82" s="49" t="s">
        <v>33</v>
      </c>
      <c r="AY82" s="24"/>
      <c r="AZ82" s="26">
        <v>3</v>
      </c>
      <c r="BA82" s="35">
        <f t="shared" ref="BA82:BA85" si="114">BB81</f>
        <v>0.66666333333333305</v>
      </c>
      <c r="BB82" s="34">
        <f t="shared" si="107"/>
        <v>0.68402433333333301</v>
      </c>
      <c r="BC82" s="23" t="s">
        <v>34</v>
      </c>
      <c r="BD82" s="23" t="s">
        <v>35</v>
      </c>
      <c r="BE82" s="23" t="s">
        <v>19</v>
      </c>
      <c r="BF82" s="23" t="s">
        <v>31</v>
      </c>
      <c r="BG82" s="23" t="s">
        <v>32</v>
      </c>
      <c r="BH82" s="49" t="s">
        <v>33</v>
      </c>
      <c r="BI82" s="24"/>
      <c r="BJ82" s="26">
        <v>3</v>
      </c>
      <c r="BK82" s="35">
        <f t="shared" ref="BK82:BK85" si="115">BL81</f>
        <v>0.66110733333333316</v>
      </c>
      <c r="BL82" s="34">
        <f t="shared" si="108"/>
        <v>0.67569033333333317</v>
      </c>
      <c r="BM82" s="23" t="s">
        <v>34</v>
      </c>
      <c r="BN82" s="23" t="s">
        <v>35</v>
      </c>
      <c r="BO82" s="23" t="s">
        <v>19</v>
      </c>
      <c r="BP82" s="23" t="s">
        <v>31</v>
      </c>
      <c r="BQ82" s="23" t="s">
        <v>32</v>
      </c>
      <c r="BR82" s="49" t="s">
        <v>33</v>
      </c>
      <c r="BS82" s="24"/>
      <c r="BT82" s="26">
        <v>3</v>
      </c>
      <c r="BU82" s="35">
        <f t="shared" ref="BU82:BU85" si="116">BV81</f>
        <v>0.74860755555555525</v>
      </c>
      <c r="BV82" s="34">
        <f t="shared" si="109"/>
        <v>0.75832955555555526</v>
      </c>
      <c r="BW82" s="23" t="s">
        <v>34</v>
      </c>
      <c r="BX82" s="23" t="s">
        <v>35</v>
      </c>
      <c r="BY82" s="23" t="s">
        <v>19</v>
      </c>
      <c r="BZ82" s="23" t="s">
        <v>31</v>
      </c>
      <c r="CA82" s="23" t="s">
        <v>32</v>
      </c>
      <c r="CB82" s="49" t="s">
        <v>33</v>
      </c>
      <c r="CC82" s="24"/>
      <c r="CD82">
        <v>9</v>
      </c>
      <c r="CG82">
        <f t="shared" ref="CG82:CG85" si="117">CD82*$CE$79</f>
        <v>31.5</v>
      </c>
      <c r="CH82" s="24"/>
      <c r="CN82" s="1"/>
      <c r="CO82" s="10"/>
    </row>
    <row r="83" spans="1:93" x14ac:dyDescent="0.35">
      <c r="A83" s="26"/>
      <c r="B83" s="35"/>
      <c r="C83" s="34"/>
      <c r="D83" s="23"/>
      <c r="E83" s="23"/>
      <c r="F83" s="23"/>
      <c r="G83" s="23"/>
      <c r="H83" s="23"/>
      <c r="I83" s="49"/>
      <c r="J83" s="49"/>
      <c r="K83" s="26">
        <v>4</v>
      </c>
      <c r="L83" s="35">
        <f t="shared" si="110"/>
        <v>0.71319033333333304</v>
      </c>
      <c r="M83" s="34">
        <f t="shared" si="103"/>
        <v>0.74027333333333301</v>
      </c>
      <c r="N83" s="23" t="s">
        <v>33</v>
      </c>
      <c r="O83" s="23" t="s">
        <v>34</v>
      </c>
      <c r="P83" s="23" t="s">
        <v>35</v>
      </c>
      <c r="Q83" s="23" t="s">
        <v>19</v>
      </c>
      <c r="R83" s="23" t="s">
        <v>31</v>
      </c>
      <c r="S83" s="49" t="s">
        <v>32</v>
      </c>
      <c r="V83" s="26">
        <v>4</v>
      </c>
      <c r="W83" s="35">
        <f t="shared" si="111"/>
        <v>0.70485933333333328</v>
      </c>
      <c r="X83" s="34">
        <f t="shared" si="104"/>
        <v>0.72916533333333333</v>
      </c>
      <c r="Y83" s="23" t="s">
        <v>33</v>
      </c>
      <c r="Z83" s="23" t="s">
        <v>34</v>
      </c>
      <c r="AA83" s="23" t="s">
        <v>35</v>
      </c>
      <c r="AB83" s="23" t="s">
        <v>19</v>
      </c>
      <c r="AC83" s="23" t="s">
        <v>31</v>
      </c>
      <c r="AD83" s="49" t="s">
        <v>32</v>
      </c>
      <c r="AF83" s="26">
        <v>4</v>
      </c>
      <c r="AG83" s="35">
        <f t="shared" si="112"/>
        <v>0.69860733333333302</v>
      </c>
      <c r="AH83" s="34">
        <f t="shared" si="105"/>
        <v>0.72082933333333299</v>
      </c>
      <c r="AI83" s="23" t="s">
        <v>33</v>
      </c>
      <c r="AJ83" s="23" t="s">
        <v>34</v>
      </c>
      <c r="AK83" s="23" t="s">
        <v>35</v>
      </c>
      <c r="AL83" s="23" t="s">
        <v>19</v>
      </c>
      <c r="AM83" s="23" t="s">
        <v>31</v>
      </c>
      <c r="AN83" s="49" t="s">
        <v>32</v>
      </c>
      <c r="AP83" s="26">
        <v>4</v>
      </c>
      <c r="AQ83" s="35">
        <f t="shared" si="113"/>
        <v>0.69027333333333318</v>
      </c>
      <c r="AR83" s="34">
        <f t="shared" si="106"/>
        <v>0.7097173333333332</v>
      </c>
      <c r="AS83" s="23" t="s">
        <v>33</v>
      </c>
      <c r="AT83" s="23" t="s">
        <v>34</v>
      </c>
      <c r="AU83" s="23" t="s">
        <v>35</v>
      </c>
      <c r="AV83" s="23" t="s">
        <v>19</v>
      </c>
      <c r="AW83" s="23" t="s">
        <v>31</v>
      </c>
      <c r="AX83" s="49" t="s">
        <v>32</v>
      </c>
      <c r="AY83" s="24"/>
      <c r="AZ83" s="26">
        <v>4</v>
      </c>
      <c r="BA83" s="35">
        <f t="shared" si="114"/>
        <v>0.68402433333333301</v>
      </c>
      <c r="BB83" s="34">
        <f t="shared" si="107"/>
        <v>0.70138533333333297</v>
      </c>
      <c r="BC83" s="23" t="s">
        <v>33</v>
      </c>
      <c r="BD83" s="23" t="s">
        <v>34</v>
      </c>
      <c r="BE83" s="23" t="s">
        <v>35</v>
      </c>
      <c r="BF83" s="23" t="s">
        <v>19</v>
      </c>
      <c r="BG83" s="23" t="s">
        <v>31</v>
      </c>
      <c r="BH83" s="49" t="s">
        <v>32</v>
      </c>
      <c r="BI83" s="24"/>
      <c r="BJ83" s="26">
        <v>4</v>
      </c>
      <c r="BK83" s="35">
        <f t="shared" si="115"/>
        <v>0.67569033333333317</v>
      </c>
      <c r="BL83" s="34">
        <f t="shared" si="108"/>
        <v>0.69027333333333318</v>
      </c>
      <c r="BM83" s="23" t="s">
        <v>33</v>
      </c>
      <c r="BN83" s="23" t="s">
        <v>34</v>
      </c>
      <c r="BO83" s="23" t="s">
        <v>35</v>
      </c>
      <c r="BP83" s="23" t="s">
        <v>19</v>
      </c>
      <c r="BQ83" s="23" t="s">
        <v>31</v>
      </c>
      <c r="BR83" s="49" t="s">
        <v>32</v>
      </c>
      <c r="BS83" s="24"/>
      <c r="BT83" s="26">
        <v>4</v>
      </c>
      <c r="BU83" s="35">
        <f t="shared" si="116"/>
        <v>0.75832955555555526</v>
      </c>
      <c r="BV83" s="34">
        <f t="shared" si="109"/>
        <v>0.76805155555555527</v>
      </c>
      <c r="BW83" s="23" t="s">
        <v>33</v>
      </c>
      <c r="BX83" s="23" t="s">
        <v>34</v>
      </c>
      <c r="BY83" s="23" t="s">
        <v>35</v>
      </c>
      <c r="BZ83" s="23" t="s">
        <v>19</v>
      </c>
      <c r="CA83" s="23" t="s">
        <v>31</v>
      </c>
      <c r="CB83" s="49" t="s">
        <v>32</v>
      </c>
      <c r="CC83" s="24"/>
      <c r="CD83">
        <v>8</v>
      </c>
      <c r="CG83">
        <f t="shared" si="117"/>
        <v>28</v>
      </c>
      <c r="CH83" s="24"/>
      <c r="CN83" s="1"/>
      <c r="CO83" s="10"/>
    </row>
    <row r="84" spans="1:93" x14ac:dyDescent="0.35">
      <c r="A84" s="26"/>
      <c r="B84" s="35"/>
      <c r="C84" s="34"/>
      <c r="D84" s="23"/>
      <c r="E84" s="23"/>
      <c r="F84" s="23"/>
      <c r="G84" s="23"/>
      <c r="H84" s="23"/>
      <c r="I84" s="49"/>
      <c r="J84" s="49"/>
      <c r="K84" s="26">
        <v>5</v>
      </c>
      <c r="L84" s="35">
        <f t="shared" si="110"/>
        <v>0.74027333333333301</v>
      </c>
      <c r="M84" s="34">
        <f t="shared" si="103"/>
        <v>0.76735633333333297</v>
      </c>
      <c r="N84" s="23" t="s">
        <v>32</v>
      </c>
      <c r="O84" s="23" t="s">
        <v>33</v>
      </c>
      <c r="P84" s="23" t="s">
        <v>34</v>
      </c>
      <c r="Q84" s="23" t="s">
        <v>35</v>
      </c>
      <c r="R84" s="23" t="s">
        <v>19</v>
      </c>
      <c r="S84" s="49" t="s">
        <v>31</v>
      </c>
      <c r="V84" s="26">
        <v>5</v>
      </c>
      <c r="W84" s="35">
        <f t="shared" si="111"/>
        <v>0.72916533333333333</v>
      </c>
      <c r="X84" s="34">
        <f t="shared" si="104"/>
        <v>0.75347133333333338</v>
      </c>
      <c r="Y84" s="23" t="s">
        <v>32</v>
      </c>
      <c r="Z84" s="23" t="s">
        <v>33</v>
      </c>
      <c r="AA84" s="23" t="s">
        <v>34</v>
      </c>
      <c r="AB84" s="23" t="s">
        <v>35</v>
      </c>
      <c r="AC84" s="23" t="s">
        <v>19</v>
      </c>
      <c r="AD84" s="49" t="s">
        <v>31</v>
      </c>
      <c r="AF84" s="26">
        <v>5</v>
      </c>
      <c r="AG84" s="35">
        <f t="shared" si="112"/>
        <v>0.72082933333333299</v>
      </c>
      <c r="AH84" s="34">
        <f t="shared" si="105"/>
        <v>0.74305133333333295</v>
      </c>
      <c r="AI84" s="23" t="s">
        <v>32</v>
      </c>
      <c r="AJ84" s="23" t="s">
        <v>33</v>
      </c>
      <c r="AK84" s="23" t="s">
        <v>34</v>
      </c>
      <c r="AL84" s="23" t="s">
        <v>35</v>
      </c>
      <c r="AM84" s="23" t="s">
        <v>19</v>
      </c>
      <c r="AN84" s="49" t="s">
        <v>31</v>
      </c>
      <c r="AP84" s="26">
        <v>5</v>
      </c>
      <c r="AQ84" s="35">
        <f t="shared" si="113"/>
        <v>0.7097173333333332</v>
      </c>
      <c r="AR84" s="34">
        <f t="shared" si="106"/>
        <v>0.72916133333333322</v>
      </c>
      <c r="AS84" s="23" t="s">
        <v>32</v>
      </c>
      <c r="AT84" s="23" t="s">
        <v>33</v>
      </c>
      <c r="AU84" s="23" t="s">
        <v>34</v>
      </c>
      <c r="AV84" s="23" t="s">
        <v>35</v>
      </c>
      <c r="AW84" s="23" t="s">
        <v>19</v>
      </c>
      <c r="AX84" s="49" t="s">
        <v>31</v>
      </c>
      <c r="AY84" s="24"/>
      <c r="AZ84" s="26">
        <v>5</v>
      </c>
      <c r="BA84" s="35">
        <f t="shared" si="114"/>
        <v>0.70138533333333297</v>
      </c>
      <c r="BB84" s="34">
        <f t="shared" si="107"/>
        <v>0.71874633333333293</v>
      </c>
      <c r="BC84" s="23" t="s">
        <v>32</v>
      </c>
      <c r="BD84" s="23" t="s">
        <v>33</v>
      </c>
      <c r="BE84" s="23" t="s">
        <v>34</v>
      </c>
      <c r="BF84" s="23" t="s">
        <v>35</v>
      </c>
      <c r="BG84" s="23" t="s">
        <v>19</v>
      </c>
      <c r="BH84" s="49" t="s">
        <v>31</v>
      </c>
      <c r="BI84" s="24"/>
      <c r="BJ84" s="26">
        <v>5</v>
      </c>
      <c r="BK84" s="35">
        <f t="shared" si="115"/>
        <v>0.69027333333333318</v>
      </c>
      <c r="BL84" s="34">
        <f t="shared" si="108"/>
        <v>0.7048563333333332</v>
      </c>
      <c r="BM84" s="23" t="s">
        <v>32</v>
      </c>
      <c r="BN84" s="23" t="s">
        <v>33</v>
      </c>
      <c r="BO84" s="23" t="s">
        <v>34</v>
      </c>
      <c r="BP84" s="23" t="s">
        <v>35</v>
      </c>
      <c r="BQ84" s="23" t="s">
        <v>19</v>
      </c>
      <c r="BR84" s="49" t="s">
        <v>31</v>
      </c>
      <c r="BS84" s="24"/>
      <c r="BT84" s="26">
        <v>5</v>
      </c>
      <c r="BU84" s="35">
        <f t="shared" si="116"/>
        <v>0.76805155555555527</v>
      </c>
      <c r="BV84" s="34">
        <f t="shared" si="109"/>
        <v>0.77777355555555527</v>
      </c>
      <c r="BW84" s="23" t="s">
        <v>32</v>
      </c>
      <c r="BX84" s="23" t="s">
        <v>33</v>
      </c>
      <c r="BY84" s="23" t="s">
        <v>34</v>
      </c>
      <c r="BZ84" s="23" t="s">
        <v>35</v>
      </c>
      <c r="CA84" s="23" t="s">
        <v>19</v>
      </c>
      <c r="CB84" s="49" t="s">
        <v>31</v>
      </c>
      <c r="CC84" s="24"/>
      <c r="CD84">
        <v>7</v>
      </c>
      <c r="CG84">
        <f t="shared" si="117"/>
        <v>24.5</v>
      </c>
      <c r="CH84" s="24"/>
      <c r="CN84" s="1"/>
      <c r="CO84" s="10"/>
    </row>
    <row r="85" spans="1:93" x14ac:dyDescent="0.35">
      <c r="A85" s="51"/>
      <c r="B85" s="35"/>
      <c r="C85" s="34"/>
      <c r="D85" s="23"/>
      <c r="E85" s="23"/>
      <c r="F85" s="23"/>
      <c r="G85" s="23"/>
      <c r="H85" s="23"/>
      <c r="I85" s="49"/>
      <c r="J85" s="24"/>
      <c r="K85" s="51">
        <v>6</v>
      </c>
      <c r="L85" s="35">
        <f t="shared" si="110"/>
        <v>0.76735633333333297</v>
      </c>
      <c r="M85" s="34">
        <f t="shared" si="103"/>
        <v>0.79443933333333294</v>
      </c>
      <c r="N85" s="23" t="s">
        <v>31</v>
      </c>
      <c r="O85" s="23" t="s">
        <v>32</v>
      </c>
      <c r="P85" s="23" t="s">
        <v>33</v>
      </c>
      <c r="Q85" s="23" t="s">
        <v>34</v>
      </c>
      <c r="R85" s="23" t="s">
        <v>35</v>
      </c>
      <c r="S85" s="49" t="s">
        <v>19</v>
      </c>
      <c r="V85" s="51">
        <v>6</v>
      </c>
      <c r="W85" s="35">
        <f t="shared" si="111"/>
        <v>0.75347133333333338</v>
      </c>
      <c r="X85" s="34">
        <f t="shared" si="104"/>
        <v>0.77777733333333343</v>
      </c>
      <c r="Y85" s="23" t="s">
        <v>31</v>
      </c>
      <c r="Z85" s="23" t="s">
        <v>32</v>
      </c>
      <c r="AA85" s="23" t="s">
        <v>33</v>
      </c>
      <c r="AB85" s="23" t="s">
        <v>34</v>
      </c>
      <c r="AC85" s="23" t="s">
        <v>35</v>
      </c>
      <c r="AD85" s="49" t="s">
        <v>19</v>
      </c>
      <c r="AF85" s="51">
        <v>6</v>
      </c>
      <c r="AG85" s="35">
        <f t="shared" si="112"/>
        <v>0.74305133333333295</v>
      </c>
      <c r="AH85" s="34">
        <f t="shared" si="105"/>
        <v>0.76527333333333292</v>
      </c>
      <c r="AI85" s="23" t="s">
        <v>31</v>
      </c>
      <c r="AJ85" s="23" t="s">
        <v>32</v>
      </c>
      <c r="AK85" s="23" t="s">
        <v>33</v>
      </c>
      <c r="AL85" s="23" t="s">
        <v>34</v>
      </c>
      <c r="AM85" s="23" t="s">
        <v>35</v>
      </c>
      <c r="AN85" s="49" t="s">
        <v>19</v>
      </c>
      <c r="AP85" s="51">
        <v>6</v>
      </c>
      <c r="AQ85" s="35">
        <f t="shared" si="113"/>
        <v>0.72916133333333322</v>
      </c>
      <c r="AR85" s="34">
        <f t="shared" si="106"/>
        <v>0.74860533333333323</v>
      </c>
      <c r="AS85" s="23" t="s">
        <v>31</v>
      </c>
      <c r="AT85" s="23" t="s">
        <v>32</v>
      </c>
      <c r="AU85" s="23" t="s">
        <v>33</v>
      </c>
      <c r="AV85" s="23" t="s">
        <v>34</v>
      </c>
      <c r="AW85" s="23" t="s">
        <v>35</v>
      </c>
      <c r="AX85" s="49" t="s">
        <v>19</v>
      </c>
      <c r="AY85" s="24"/>
      <c r="AZ85" s="51">
        <v>6</v>
      </c>
      <c r="BA85" s="35">
        <f t="shared" si="114"/>
        <v>0.71874633333333293</v>
      </c>
      <c r="BB85" s="34">
        <f t="shared" si="107"/>
        <v>0.73610733333333289</v>
      </c>
      <c r="BC85" s="23" t="s">
        <v>31</v>
      </c>
      <c r="BD85" s="23" t="s">
        <v>32</v>
      </c>
      <c r="BE85" s="23" t="s">
        <v>33</v>
      </c>
      <c r="BF85" s="23" t="s">
        <v>34</v>
      </c>
      <c r="BG85" s="23" t="s">
        <v>35</v>
      </c>
      <c r="BH85" s="49" t="s">
        <v>19</v>
      </c>
      <c r="BI85" s="24"/>
      <c r="BJ85" s="51">
        <v>6</v>
      </c>
      <c r="BK85" s="35">
        <f t="shared" si="115"/>
        <v>0.7048563333333332</v>
      </c>
      <c r="BL85" s="34">
        <f t="shared" si="108"/>
        <v>0.71943933333333321</v>
      </c>
      <c r="BM85" s="23" t="s">
        <v>31</v>
      </c>
      <c r="BN85" s="23" t="s">
        <v>32</v>
      </c>
      <c r="BO85" s="23" t="s">
        <v>33</v>
      </c>
      <c r="BP85" s="23" t="s">
        <v>34</v>
      </c>
      <c r="BQ85" s="23" t="s">
        <v>35</v>
      </c>
      <c r="BR85" s="49" t="s">
        <v>19</v>
      </c>
      <c r="BS85" s="24"/>
      <c r="BT85" s="51">
        <v>6</v>
      </c>
      <c r="BU85" s="35">
        <f t="shared" si="116"/>
        <v>0.77777355555555527</v>
      </c>
      <c r="BV85" s="34">
        <f t="shared" si="109"/>
        <v>0.78749555555555528</v>
      </c>
      <c r="BW85" s="23" t="s">
        <v>31</v>
      </c>
      <c r="BX85" s="23" t="s">
        <v>32</v>
      </c>
      <c r="BY85" s="23" t="s">
        <v>33</v>
      </c>
      <c r="BZ85" s="23" t="s">
        <v>34</v>
      </c>
      <c r="CA85" s="23" t="s">
        <v>35</v>
      </c>
      <c r="CB85" s="49" t="s">
        <v>19</v>
      </c>
      <c r="CC85" s="24"/>
      <c r="CD85">
        <v>6</v>
      </c>
      <c r="CG85">
        <f t="shared" si="117"/>
        <v>21</v>
      </c>
      <c r="CH85" s="24"/>
      <c r="CN85" s="1"/>
      <c r="CO85" s="10"/>
    </row>
    <row r="86" spans="1:93" x14ac:dyDescent="0.35">
      <c r="A86" s="24"/>
      <c r="B86" s="25"/>
      <c r="C86" s="25"/>
      <c r="G86" s="24"/>
      <c r="H86" s="24"/>
      <c r="I86" s="24"/>
      <c r="J86" s="24"/>
      <c r="K86" s="24"/>
      <c r="L86" s="25"/>
      <c r="M86" s="25"/>
      <c r="Q86" s="24"/>
      <c r="R86" s="24"/>
      <c r="S86" s="24"/>
      <c r="V86" s="24"/>
      <c r="W86" s="25"/>
      <c r="X86" s="25"/>
      <c r="AB86" s="24"/>
      <c r="AC86" s="24"/>
      <c r="AD86" s="24"/>
      <c r="AF86" s="24"/>
      <c r="AG86" s="25"/>
      <c r="AH86" s="25"/>
      <c r="AL86" s="24"/>
      <c r="AM86" s="24"/>
      <c r="AN86" s="24"/>
      <c r="AP86" s="24"/>
      <c r="AQ86" s="25"/>
      <c r="AR86" s="25"/>
      <c r="AV86" s="24"/>
      <c r="AW86" s="24"/>
      <c r="AX86" s="24"/>
      <c r="AY86" s="24"/>
      <c r="AZ86" s="24"/>
      <c r="BA86" s="25"/>
      <c r="BB86" s="25"/>
      <c r="BF86" s="24"/>
      <c r="BG86" s="24"/>
      <c r="BH86" s="24"/>
      <c r="BI86" s="24"/>
      <c r="BJ86" s="24"/>
      <c r="BK86" s="25"/>
      <c r="BL86" s="25"/>
      <c r="BP86" s="24"/>
      <c r="BQ86" s="24"/>
      <c r="BR86" s="24"/>
      <c r="BS86" s="24"/>
      <c r="BT86" s="24"/>
      <c r="BU86" s="25"/>
      <c r="BV86" s="25"/>
      <c r="BZ86" s="24"/>
      <c r="CA86" s="24"/>
      <c r="CB86" s="24"/>
      <c r="CC86" s="24"/>
      <c r="CN86" s="1"/>
      <c r="CO86" s="10"/>
    </row>
    <row r="87" spans="1:93" x14ac:dyDescent="0.35">
      <c r="A87" s="24"/>
      <c r="B87" s="27"/>
      <c r="C87" s="24"/>
      <c r="D87" s="24"/>
      <c r="E87" s="24"/>
      <c r="F87" s="24"/>
      <c r="G87" s="24"/>
      <c r="K87" s="24"/>
      <c r="L87" s="27" t="s">
        <v>69</v>
      </c>
      <c r="M87" s="24"/>
      <c r="N87" s="24"/>
      <c r="O87" s="24"/>
      <c r="P87" s="24"/>
      <c r="Q87" s="24"/>
      <c r="V87" s="24"/>
      <c r="W87" s="27" t="s">
        <v>69</v>
      </c>
      <c r="X87" s="24"/>
      <c r="Y87" s="24"/>
      <c r="Z87" s="24"/>
      <c r="AA87" s="24"/>
      <c r="AB87" s="24"/>
      <c r="AF87" s="24"/>
      <c r="AG87" s="27" t="s">
        <v>69</v>
      </c>
      <c r="AH87" s="24"/>
      <c r="AI87" s="24"/>
      <c r="AJ87" s="24"/>
      <c r="AK87" s="24"/>
      <c r="AL87" s="24"/>
      <c r="AP87" s="24"/>
      <c r="AQ87" s="27" t="s">
        <v>69</v>
      </c>
      <c r="AR87" s="24"/>
      <c r="AS87" s="24"/>
      <c r="AT87" s="24"/>
      <c r="AU87" s="24"/>
      <c r="AV87" s="24"/>
      <c r="AZ87" s="24"/>
      <c r="BA87" s="27" t="s">
        <v>69</v>
      </c>
      <c r="BB87" s="24"/>
      <c r="BC87" s="24"/>
      <c r="BD87" s="24"/>
      <c r="BE87" s="24"/>
      <c r="BF87" s="24"/>
      <c r="BJ87" s="24"/>
      <c r="BK87" s="27" t="s">
        <v>69</v>
      </c>
      <c r="BL87" s="24"/>
      <c r="BM87" s="24"/>
      <c r="BN87" s="24"/>
      <c r="BO87" s="24"/>
      <c r="BP87" s="24"/>
      <c r="BT87" s="24"/>
      <c r="BU87" s="27" t="s">
        <v>69</v>
      </c>
      <c r="BV87" s="24"/>
      <c r="BW87" s="24"/>
      <c r="BX87" s="24"/>
      <c r="BY87" s="24"/>
      <c r="BZ87" s="24"/>
      <c r="CD87" s="10"/>
      <c r="CG87" s="1"/>
      <c r="CN87" s="1"/>
      <c r="CO87" s="10"/>
    </row>
    <row r="88" spans="1:93" x14ac:dyDescent="0.35">
      <c r="A88" s="41" t="s">
        <v>21</v>
      </c>
      <c r="B88" s="42" t="s">
        <v>22</v>
      </c>
      <c r="C88" s="42" t="s">
        <v>23</v>
      </c>
      <c r="D88" s="42" t="s">
        <v>24</v>
      </c>
      <c r="E88" s="42" t="s">
        <v>25</v>
      </c>
      <c r="F88" s="42" t="s">
        <v>26</v>
      </c>
      <c r="G88" s="42" t="s">
        <v>27</v>
      </c>
      <c r="H88" s="42" t="s">
        <v>28</v>
      </c>
      <c r="I88" s="42" t="s">
        <v>29</v>
      </c>
      <c r="J88" s="42"/>
      <c r="K88" s="41" t="s">
        <v>21</v>
      </c>
      <c r="L88" s="42" t="s">
        <v>22</v>
      </c>
      <c r="M88" s="42" t="s">
        <v>23</v>
      </c>
      <c r="N88" s="42" t="s">
        <v>24</v>
      </c>
      <c r="O88" s="42" t="s">
        <v>25</v>
      </c>
      <c r="P88" s="42" t="s">
        <v>26</v>
      </c>
      <c r="Q88" s="42" t="s">
        <v>27</v>
      </c>
      <c r="R88" s="42" t="s">
        <v>28</v>
      </c>
      <c r="S88" s="42" t="s">
        <v>29</v>
      </c>
      <c r="V88" s="41" t="s">
        <v>21</v>
      </c>
      <c r="W88" s="42" t="s">
        <v>22</v>
      </c>
      <c r="X88" s="42" t="s">
        <v>23</v>
      </c>
      <c r="Y88" s="42" t="s">
        <v>24</v>
      </c>
      <c r="Z88" s="42" t="s">
        <v>25</v>
      </c>
      <c r="AA88" s="42" t="s">
        <v>26</v>
      </c>
      <c r="AB88" s="42" t="s">
        <v>27</v>
      </c>
      <c r="AC88" s="42" t="s">
        <v>28</v>
      </c>
      <c r="AD88" s="42" t="s">
        <v>29</v>
      </c>
      <c r="AF88" s="41" t="s">
        <v>21</v>
      </c>
      <c r="AG88" s="42" t="s">
        <v>22</v>
      </c>
      <c r="AH88" s="42" t="s">
        <v>23</v>
      </c>
      <c r="AI88" s="42" t="s">
        <v>24</v>
      </c>
      <c r="AJ88" s="42" t="s">
        <v>25</v>
      </c>
      <c r="AK88" s="42" t="s">
        <v>26</v>
      </c>
      <c r="AL88" s="42" t="s">
        <v>27</v>
      </c>
      <c r="AM88" s="42" t="s">
        <v>28</v>
      </c>
      <c r="AN88" s="42" t="s">
        <v>29</v>
      </c>
      <c r="AP88" s="41" t="s">
        <v>21</v>
      </c>
      <c r="AQ88" s="42" t="s">
        <v>22</v>
      </c>
      <c r="AR88" s="42" t="s">
        <v>23</v>
      </c>
      <c r="AS88" s="42" t="s">
        <v>24</v>
      </c>
      <c r="AT88" s="42" t="s">
        <v>25</v>
      </c>
      <c r="AU88" s="42" t="s">
        <v>26</v>
      </c>
      <c r="AV88" s="42" t="s">
        <v>27</v>
      </c>
      <c r="AW88" s="42" t="s">
        <v>28</v>
      </c>
      <c r="AX88" s="42" t="s">
        <v>29</v>
      </c>
      <c r="AY88" s="47"/>
      <c r="AZ88" s="41" t="s">
        <v>21</v>
      </c>
      <c r="BA88" s="42" t="s">
        <v>22</v>
      </c>
      <c r="BB88" s="42" t="s">
        <v>23</v>
      </c>
      <c r="BC88" s="42" t="s">
        <v>24</v>
      </c>
      <c r="BD88" s="42" t="s">
        <v>25</v>
      </c>
      <c r="BE88" s="42" t="s">
        <v>26</v>
      </c>
      <c r="BF88" s="42" t="s">
        <v>27</v>
      </c>
      <c r="BG88" s="42" t="s">
        <v>28</v>
      </c>
      <c r="BH88" s="42" t="s">
        <v>29</v>
      </c>
      <c r="BI88" s="47"/>
      <c r="BJ88" s="41" t="s">
        <v>21</v>
      </c>
      <c r="BK88" s="42" t="s">
        <v>22</v>
      </c>
      <c r="BL88" s="42" t="s">
        <v>23</v>
      </c>
      <c r="BM88" s="42" t="s">
        <v>24</v>
      </c>
      <c r="BN88" s="42" t="s">
        <v>25</v>
      </c>
      <c r="BO88" s="42" t="s">
        <v>26</v>
      </c>
      <c r="BP88" s="42" t="s">
        <v>27</v>
      </c>
      <c r="BQ88" s="42" t="s">
        <v>28</v>
      </c>
      <c r="BR88" s="42" t="s">
        <v>29</v>
      </c>
      <c r="BS88" s="24"/>
      <c r="BT88" s="41" t="s">
        <v>21</v>
      </c>
      <c r="BU88" s="42" t="s">
        <v>22</v>
      </c>
      <c r="BV88" s="42" t="s">
        <v>23</v>
      </c>
      <c r="BW88" s="42" t="s">
        <v>24</v>
      </c>
      <c r="BX88" s="42" t="s">
        <v>25</v>
      </c>
      <c r="BY88" s="42" t="s">
        <v>26</v>
      </c>
      <c r="BZ88" s="42" t="s">
        <v>27</v>
      </c>
      <c r="CA88" s="42" t="s">
        <v>28</v>
      </c>
      <c r="CB88" s="42" t="s">
        <v>29</v>
      </c>
      <c r="CC88" s="24"/>
      <c r="CD88" s="54" t="s">
        <v>70</v>
      </c>
      <c r="CE88" s="15"/>
      <c r="CF88" s="15"/>
      <c r="CG88" s="15"/>
      <c r="CH88" s="15"/>
      <c r="CI88" s="2"/>
      <c r="CJ88" s="2"/>
      <c r="CK88" s="2"/>
      <c r="CL88" s="2"/>
      <c r="CN88" s="1"/>
      <c r="CO88" s="10"/>
    </row>
    <row r="89" spans="1:93" ht="15" customHeight="1" x14ac:dyDescent="0.35">
      <c r="A89" s="190" t="s">
        <v>43</v>
      </c>
      <c r="B89" s="34">
        <v>0.58333333333333337</v>
      </c>
      <c r="C89" s="34">
        <f>B89+0.006944</f>
        <v>0.59027733333333332</v>
      </c>
      <c r="D89" s="33" t="s">
        <v>19</v>
      </c>
      <c r="E89" s="33" t="s">
        <v>31</v>
      </c>
      <c r="F89" s="33" t="s">
        <v>32</v>
      </c>
      <c r="G89" s="33" t="s">
        <v>33</v>
      </c>
      <c r="H89" s="33" t="s">
        <v>34</v>
      </c>
      <c r="I89" s="48" t="s">
        <v>35</v>
      </c>
      <c r="J89" s="100"/>
      <c r="K89" s="190" t="s">
        <v>43</v>
      </c>
      <c r="L89" s="34">
        <v>0.58333333333333337</v>
      </c>
      <c r="M89" s="34">
        <f>L89+0.006944</f>
        <v>0.59027733333333332</v>
      </c>
      <c r="N89" s="33" t="s">
        <v>19</v>
      </c>
      <c r="O89" s="33" t="s">
        <v>31</v>
      </c>
      <c r="P89" s="33" t="s">
        <v>32</v>
      </c>
      <c r="Q89" s="33" t="s">
        <v>33</v>
      </c>
      <c r="R89" s="33" t="s">
        <v>34</v>
      </c>
      <c r="S89" s="48" t="s">
        <v>35</v>
      </c>
      <c r="V89" s="190" t="s">
        <v>43</v>
      </c>
      <c r="W89" s="34">
        <v>0.58333333333333337</v>
      </c>
      <c r="X89" s="34">
        <f>W89+0.006944</f>
        <v>0.59027733333333332</v>
      </c>
      <c r="Y89" s="33" t="s">
        <v>19</v>
      </c>
      <c r="Z89" s="33" t="s">
        <v>31</v>
      </c>
      <c r="AA89" s="33" t="s">
        <v>32</v>
      </c>
      <c r="AB89" s="33" t="s">
        <v>33</v>
      </c>
      <c r="AC89" s="33" t="s">
        <v>34</v>
      </c>
      <c r="AD89" s="48" t="s">
        <v>35</v>
      </c>
      <c r="AF89" s="190" t="s">
        <v>43</v>
      </c>
      <c r="AG89" s="34">
        <v>0.58333333333333337</v>
      </c>
      <c r="AH89" s="34">
        <f>AG89+0.006944</f>
        <v>0.59027733333333332</v>
      </c>
      <c r="AI89" s="33" t="s">
        <v>19</v>
      </c>
      <c r="AJ89" s="33" t="s">
        <v>31</v>
      </c>
      <c r="AK89" s="33" t="s">
        <v>32</v>
      </c>
      <c r="AL89" s="33" t="s">
        <v>33</v>
      </c>
      <c r="AM89" s="33" t="s">
        <v>34</v>
      </c>
      <c r="AN89" s="48" t="s">
        <v>35</v>
      </c>
      <c r="AP89" s="190" t="s">
        <v>43</v>
      </c>
      <c r="AQ89" s="34">
        <v>0.58333333333333337</v>
      </c>
      <c r="AR89" s="34">
        <f>AQ89+0.006944</f>
        <v>0.59027733333333332</v>
      </c>
      <c r="AS89" s="33" t="s">
        <v>19</v>
      </c>
      <c r="AT89" s="33" t="s">
        <v>31</v>
      </c>
      <c r="AU89" s="33" t="s">
        <v>32</v>
      </c>
      <c r="AV89" s="33" t="s">
        <v>33</v>
      </c>
      <c r="AW89" s="33" t="s">
        <v>34</v>
      </c>
      <c r="AX89" s="48" t="s">
        <v>35</v>
      </c>
      <c r="AY89" s="24"/>
      <c r="AZ89" s="190" t="s">
        <v>43</v>
      </c>
      <c r="BA89" s="34">
        <v>0.58333333333333337</v>
      </c>
      <c r="BB89" s="34">
        <f>BA89+0.006944</f>
        <v>0.59027733333333332</v>
      </c>
      <c r="BC89" s="33" t="s">
        <v>19</v>
      </c>
      <c r="BD89" s="33" t="s">
        <v>31</v>
      </c>
      <c r="BE89" s="33" t="s">
        <v>32</v>
      </c>
      <c r="BF89" s="33" t="s">
        <v>33</v>
      </c>
      <c r="BG89" s="33" t="s">
        <v>34</v>
      </c>
      <c r="BH89" s="48" t="s">
        <v>35</v>
      </c>
      <c r="BI89" s="24"/>
      <c r="BJ89" s="190" t="s">
        <v>43</v>
      </c>
      <c r="BK89" s="34">
        <v>0.58333333333333337</v>
      </c>
      <c r="BL89" s="34">
        <f>BK89+0.006944</f>
        <v>0.59027733333333332</v>
      </c>
      <c r="BM89" s="33" t="s">
        <v>19</v>
      </c>
      <c r="BN89" s="33" t="s">
        <v>31</v>
      </c>
      <c r="BO89" s="33" t="s">
        <v>32</v>
      </c>
      <c r="BP89" s="33" t="s">
        <v>33</v>
      </c>
      <c r="BQ89" s="33" t="s">
        <v>34</v>
      </c>
      <c r="BR89" s="48" t="s">
        <v>35</v>
      </c>
      <c r="BS89" s="24"/>
      <c r="BT89" s="190" t="s">
        <v>43</v>
      </c>
      <c r="BU89" s="34">
        <v>0.58333333333333337</v>
      </c>
      <c r="BV89" s="34">
        <f>BU89+0.006944</f>
        <v>0.59027733333333332</v>
      </c>
      <c r="BW89" s="33" t="s">
        <v>19</v>
      </c>
      <c r="BX89" s="33" t="s">
        <v>31</v>
      </c>
      <c r="BY89" s="33" t="s">
        <v>32</v>
      </c>
      <c r="BZ89" s="33" t="s">
        <v>33</v>
      </c>
      <c r="CA89" s="33" t="s">
        <v>34</v>
      </c>
      <c r="CB89" s="48" t="s">
        <v>35</v>
      </c>
      <c r="CC89" s="24"/>
      <c r="CD89" s="10"/>
      <c r="CF89" s="11"/>
      <c r="CG89" s="11"/>
      <c r="CN89" s="1"/>
      <c r="CO89" s="10"/>
    </row>
    <row r="90" spans="1:93" x14ac:dyDescent="0.35">
      <c r="A90" s="191"/>
      <c r="B90" s="35">
        <f>C89</f>
        <v>0.59027733333333332</v>
      </c>
      <c r="C90" s="34">
        <f t="shared" ref="C90:C94" si="118">B90+0.006944</f>
        <v>0.59722133333333327</v>
      </c>
      <c r="D90" s="23" t="s">
        <v>35</v>
      </c>
      <c r="E90" s="23" t="s">
        <v>19</v>
      </c>
      <c r="F90" s="23" t="s">
        <v>31</v>
      </c>
      <c r="G90" s="23" t="s">
        <v>32</v>
      </c>
      <c r="H90" s="23" t="s">
        <v>33</v>
      </c>
      <c r="I90" s="49" t="s">
        <v>34</v>
      </c>
      <c r="J90" s="24"/>
      <c r="K90" s="191"/>
      <c r="L90" s="35">
        <f>M89</f>
        <v>0.59027733333333332</v>
      </c>
      <c r="M90" s="34">
        <f t="shared" ref="M90:M94" si="119">L90+0.006944</f>
        <v>0.59722133333333327</v>
      </c>
      <c r="N90" s="23" t="s">
        <v>35</v>
      </c>
      <c r="O90" s="23" t="s">
        <v>19</v>
      </c>
      <c r="P90" s="23" t="s">
        <v>31</v>
      </c>
      <c r="Q90" s="23" t="s">
        <v>32</v>
      </c>
      <c r="R90" s="23" t="s">
        <v>33</v>
      </c>
      <c r="S90" s="49" t="s">
        <v>34</v>
      </c>
      <c r="V90" s="191"/>
      <c r="W90" s="35">
        <f>X89</f>
        <v>0.59027733333333332</v>
      </c>
      <c r="X90" s="34">
        <f t="shared" ref="X90:X94" si="120">W90+0.006944</f>
        <v>0.59722133333333327</v>
      </c>
      <c r="Y90" s="23" t="s">
        <v>35</v>
      </c>
      <c r="Z90" s="23" t="s">
        <v>19</v>
      </c>
      <c r="AA90" s="23" t="s">
        <v>31</v>
      </c>
      <c r="AB90" s="23" t="s">
        <v>32</v>
      </c>
      <c r="AC90" s="23" t="s">
        <v>33</v>
      </c>
      <c r="AD90" s="49" t="s">
        <v>34</v>
      </c>
      <c r="AF90" s="191"/>
      <c r="AG90" s="35">
        <f>AH89</f>
        <v>0.59027733333333332</v>
      </c>
      <c r="AH90" s="34">
        <f t="shared" ref="AH90:AH94" si="121">AG90+0.006944</f>
        <v>0.59722133333333327</v>
      </c>
      <c r="AI90" s="23" t="s">
        <v>35</v>
      </c>
      <c r="AJ90" s="23" t="s">
        <v>19</v>
      </c>
      <c r="AK90" s="23" t="s">
        <v>31</v>
      </c>
      <c r="AL90" s="23" t="s">
        <v>32</v>
      </c>
      <c r="AM90" s="23" t="s">
        <v>33</v>
      </c>
      <c r="AN90" s="49" t="s">
        <v>34</v>
      </c>
      <c r="AP90" s="191"/>
      <c r="AQ90" s="35">
        <f>AR89</f>
        <v>0.59027733333333332</v>
      </c>
      <c r="AR90" s="34">
        <f t="shared" ref="AR90:AR94" si="122">AQ90+0.006944</f>
        <v>0.59722133333333327</v>
      </c>
      <c r="AS90" s="23" t="s">
        <v>35</v>
      </c>
      <c r="AT90" s="23" t="s">
        <v>19</v>
      </c>
      <c r="AU90" s="23" t="s">
        <v>31</v>
      </c>
      <c r="AV90" s="23" t="s">
        <v>32</v>
      </c>
      <c r="AW90" s="23" t="s">
        <v>33</v>
      </c>
      <c r="AX90" s="49" t="s">
        <v>34</v>
      </c>
      <c r="AY90" s="24"/>
      <c r="AZ90" s="191"/>
      <c r="BA90" s="35">
        <f>BB89</f>
        <v>0.59027733333333332</v>
      </c>
      <c r="BB90" s="34">
        <f t="shared" ref="BB90:BB94" si="123">BA90+0.006944</f>
        <v>0.59722133333333327</v>
      </c>
      <c r="BC90" s="23" t="s">
        <v>35</v>
      </c>
      <c r="BD90" s="23" t="s">
        <v>19</v>
      </c>
      <c r="BE90" s="23" t="s">
        <v>31</v>
      </c>
      <c r="BF90" s="23" t="s">
        <v>32</v>
      </c>
      <c r="BG90" s="23" t="s">
        <v>33</v>
      </c>
      <c r="BH90" s="49" t="s">
        <v>34</v>
      </c>
      <c r="BI90" s="24"/>
      <c r="BJ90" s="191"/>
      <c r="BK90" s="35">
        <f>BL89</f>
        <v>0.59027733333333332</v>
      </c>
      <c r="BL90" s="34">
        <f t="shared" ref="BL90:BL94" si="124">BK90+0.006944</f>
        <v>0.59722133333333327</v>
      </c>
      <c r="BM90" s="23" t="s">
        <v>35</v>
      </c>
      <c r="BN90" s="23" t="s">
        <v>19</v>
      </c>
      <c r="BO90" s="23" t="s">
        <v>31</v>
      </c>
      <c r="BP90" s="23" t="s">
        <v>32</v>
      </c>
      <c r="BQ90" s="23" t="s">
        <v>33</v>
      </c>
      <c r="BR90" s="49" t="s">
        <v>34</v>
      </c>
      <c r="BS90" s="24"/>
      <c r="BT90" s="191"/>
      <c r="BU90" s="35">
        <f>BV89</f>
        <v>0.59027733333333332</v>
      </c>
      <c r="BV90" s="34">
        <f t="shared" ref="BV90:BV94" si="125">BU90+0.006944</f>
        <v>0.59722133333333327</v>
      </c>
      <c r="BW90" s="23" t="s">
        <v>35</v>
      </c>
      <c r="BX90" s="23" t="s">
        <v>19</v>
      </c>
      <c r="BY90" s="23" t="s">
        <v>31</v>
      </c>
      <c r="BZ90" s="23" t="s">
        <v>32</v>
      </c>
      <c r="CA90" s="23" t="s">
        <v>33</v>
      </c>
      <c r="CB90" s="49" t="s">
        <v>34</v>
      </c>
      <c r="CC90" s="24"/>
      <c r="CF90" s="1"/>
      <c r="CG90" s="11"/>
      <c r="CN90" s="1"/>
      <c r="CO90" s="10"/>
    </row>
    <row r="91" spans="1:93" x14ac:dyDescent="0.35">
      <c r="A91" s="191"/>
      <c r="B91" s="35">
        <f t="shared" ref="B91:B94" si="126">C90</f>
        <v>0.59722133333333327</v>
      </c>
      <c r="C91" s="34">
        <f t="shared" si="118"/>
        <v>0.60416533333333322</v>
      </c>
      <c r="D91" s="23" t="s">
        <v>34</v>
      </c>
      <c r="E91" s="23" t="s">
        <v>35</v>
      </c>
      <c r="F91" s="23" t="s">
        <v>19</v>
      </c>
      <c r="G91" s="23" t="s">
        <v>31</v>
      </c>
      <c r="H91" s="23" t="s">
        <v>32</v>
      </c>
      <c r="I91" s="49" t="s">
        <v>33</v>
      </c>
      <c r="J91" s="24"/>
      <c r="K91" s="191"/>
      <c r="L91" s="35">
        <f t="shared" ref="L91:L94" si="127">M90</f>
        <v>0.59722133333333327</v>
      </c>
      <c r="M91" s="34">
        <f t="shared" si="119"/>
        <v>0.60416533333333322</v>
      </c>
      <c r="N91" s="23" t="s">
        <v>34</v>
      </c>
      <c r="O91" s="23" t="s">
        <v>35</v>
      </c>
      <c r="P91" s="23" t="s">
        <v>19</v>
      </c>
      <c r="Q91" s="23" t="s">
        <v>31</v>
      </c>
      <c r="R91" s="23" t="s">
        <v>32</v>
      </c>
      <c r="S91" s="49" t="s">
        <v>33</v>
      </c>
      <c r="V91" s="191"/>
      <c r="W91" s="35">
        <f t="shared" ref="W91:W94" si="128">X90</f>
        <v>0.59722133333333327</v>
      </c>
      <c r="X91" s="34">
        <f t="shared" si="120"/>
        <v>0.60416533333333322</v>
      </c>
      <c r="Y91" s="23" t="s">
        <v>34</v>
      </c>
      <c r="Z91" s="23" t="s">
        <v>35</v>
      </c>
      <c r="AA91" s="23" t="s">
        <v>19</v>
      </c>
      <c r="AB91" s="23" t="s">
        <v>31</v>
      </c>
      <c r="AC91" s="23" t="s">
        <v>32</v>
      </c>
      <c r="AD91" s="49" t="s">
        <v>33</v>
      </c>
      <c r="AF91" s="191"/>
      <c r="AG91" s="35">
        <f t="shared" ref="AG91:AG94" si="129">AH90</f>
        <v>0.59722133333333327</v>
      </c>
      <c r="AH91" s="34">
        <f t="shared" si="121"/>
        <v>0.60416533333333322</v>
      </c>
      <c r="AI91" s="23" t="s">
        <v>34</v>
      </c>
      <c r="AJ91" s="23" t="s">
        <v>35</v>
      </c>
      <c r="AK91" s="23" t="s">
        <v>19</v>
      </c>
      <c r="AL91" s="23" t="s">
        <v>31</v>
      </c>
      <c r="AM91" s="23" t="s">
        <v>32</v>
      </c>
      <c r="AN91" s="49" t="s">
        <v>33</v>
      </c>
      <c r="AP91" s="191"/>
      <c r="AQ91" s="35">
        <f t="shared" ref="AQ91:AQ94" si="130">AR90</f>
        <v>0.59722133333333327</v>
      </c>
      <c r="AR91" s="34">
        <f t="shared" si="122"/>
        <v>0.60416533333333322</v>
      </c>
      <c r="AS91" s="23" t="s">
        <v>34</v>
      </c>
      <c r="AT91" s="23" t="s">
        <v>35</v>
      </c>
      <c r="AU91" s="23" t="s">
        <v>19</v>
      </c>
      <c r="AV91" s="23" t="s">
        <v>31</v>
      </c>
      <c r="AW91" s="23" t="s">
        <v>32</v>
      </c>
      <c r="AX91" s="49" t="s">
        <v>33</v>
      </c>
      <c r="AY91" s="24"/>
      <c r="AZ91" s="191"/>
      <c r="BA91" s="35">
        <f t="shared" ref="BA91:BA94" si="131">BB90</f>
        <v>0.59722133333333327</v>
      </c>
      <c r="BB91" s="34">
        <f t="shared" si="123"/>
        <v>0.60416533333333322</v>
      </c>
      <c r="BC91" s="23" t="s">
        <v>34</v>
      </c>
      <c r="BD91" s="23" t="s">
        <v>35</v>
      </c>
      <c r="BE91" s="23" t="s">
        <v>19</v>
      </c>
      <c r="BF91" s="23" t="s">
        <v>31</v>
      </c>
      <c r="BG91" s="23" t="s">
        <v>32</v>
      </c>
      <c r="BH91" s="49" t="s">
        <v>33</v>
      </c>
      <c r="BI91" s="24"/>
      <c r="BJ91" s="191"/>
      <c r="BK91" s="35">
        <f t="shared" ref="BK91:BK94" si="132">BL90</f>
        <v>0.59722133333333327</v>
      </c>
      <c r="BL91" s="34">
        <f t="shared" si="124"/>
        <v>0.60416533333333322</v>
      </c>
      <c r="BM91" s="23" t="s">
        <v>34</v>
      </c>
      <c r="BN91" s="23" t="s">
        <v>35</v>
      </c>
      <c r="BO91" s="23" t="s">
        <v>19</v>
      </c>
      <c r="BP91" s="23" t="s">
        <v>31</v>
      </c>
      <c r="BQ91" s="23" t="s">
        <v>32</v>
      </c>
      <c r="BR91" s="49" t="s">
        <v>33</v>
      </c>
      <c r="BS91" s="24"/>
      <c r="BT91" s="191"/>
      <c r="BU91" s="35">
        <f t="shared" ref="BU91:BU94" si="133">BV90</f>
        <v>0.59722133333333327</v>
      </c>
      <c r="BV91" s="34">
        <f t="shared" si="125"/>
        <v>0.60416533333333322</v>
      </c>
      <c r="BW91" s="23" t="s">
        <v>34</v>
      </c>
      <c r="BX91" s="23" t="s">
        <v>35</v>
      </c>
      <c r="BY91" s="23" t="s">
        <v>19</v>
      </c>
      <c r="BZ91" s="23" t="s">
        <v>31</v>
      </c>
      <c r="CA91" s="23" t="s">
        <v>32</v>
      </c>
      <c r="CB91" s="49" t="s">
        <v>33</v>
      </c>
      <c r="CC91" s="24"/>
      <c r="CF91" s="1"/>
      <c r="CG91" s="11"/>
      <c r="CN91" s="1"/>
      <c r="CO91" s="10"/>
    </row>
    <row r="92" spans="1:93" x14ac:dyDescent="0.35">
      <c r="A92" s="191"/>
      <c r="B92" s="35">
        <f t="shared" si="126"/>
        <v>0.60416533333333322</v>
      </c>
      <c r="C92" s="34">
        <f t="shared" si="118"/>
        <v>0.61110933333333317</v>
      </c>
      <c r="D92" s="23" t="s">
        <v>33</v>
      </c>
      <c r="E92" s="23" t="s">
        <v>34</v>
      </c>
      <c r="F92" s="23" t="s">
        <v>35</v>
      </c>
      <c r="G92" s="23" t="s">
        <v>19</v>
      </c>
      <c r="H92" s="23" t="s">
        <v>31</v>
      </c>
      <c r="I92" s="49" t="s">
        <v>32</v>
      </c>
      <c r="J92" s="24"/>
      <c r="K92" s="191"/>
      <c r="L92" s="35">
        <f t="shared" si="127"/>
        <v>0.60416533333333322</v>
      </c>
      <c r="M92" s="34">
        <f t="shared" si="119"/>
        <v>0.61110933333333317</v>
      </c>
      <c r="N92" s="23" t="s">
        <v>33</v>
      </c>
      <c r="O92" s="23" t="s">
        <v>34</v>
      </c>
      <c r="P92" s="23" t="s">
        <v>35</v>
      </c>
      <c r="Q92" s="23" t="s">
        <v>19</v>
      </c>
      <c r="R92" s="23" t="s">
        <v>31</v>
      </c>
      <c r="S92" s="49" t="s">
        <v>32</v>
      </c>
      <c r="V92" s="191"/>
      <c r="W92" s="35">
        <f t="shared" si="128"/>
        <v>0.60416533333333322</v>
      </c>
      <c r="X92" s="34">
        <f t="shared" si="120"/>
        <v>0.61110933333333317</v>
      </c>
      <c r="Y92" s="23" t="s">
        <v>33</v>
      </c>
      <c r="Z92" s="23" t="s">
        <v>34</v>
      </c>
      <c r="AA92" s="23" t="s">
        <v>35</v>
      </c>
      <c r="AB92" s="23" t="s">
        <v>19</v>
      </c>
      <c r="AC92" s="23" t="s">
        <v>31</v>
      </c>
      <c r="AD92" s="49" t="s">
        <v>32</v>
      </c>
      <c r="AF92" s="191"/>
      <c r="AG92" s="35">
        <f t="shared" si="129"/>
        <v>0.60416533333333322</v>
      </c>
      <c r="AH92" s="34">
        <f t="shared" si="121"/>
        <v>0.61110933333333317</v>
      </c>
      <c r="AI92" s="23" t="s">
        <v>33</v>
      </c>
      <c r="AJ92" s="23" t="s">
        <v>34</v>
      </c>
      <c r="AK92" s="23" t="s">
        <v>35</v>
      </c>
      <c r="AL92" s="23" t="s">
        <v>19</v>
      </c>
      <c r="AM92" s="23" t="s">
        <v>31</v>
      </c>
      <c r="AN92" s="49" t="s">
        <v>32</v>
      </c>
      <c r="AP92" s="191"/>
      <c r="AQ92" s="35">
        <f t="shared" si="130"/>
        <v>0.60416533333333322</v>
      </c>
      <c r="AR92" s="34">
        <f t="shared" si="122"/>
        <v>0.61110933333333317</v>
      </c>
      <c r="AS92" s="23" t="s">
        <v>33</v>
      </c>
      <c r="AT92" s="23" t="s">
        <v>34</v>
      </c>
      <c r="AU92" s="23" t="s">
        <v>35</v>
      </c>
      <c r="AV92" s="23" t="s">
        <v>19</v>
      </c>
      <c r="AW92" s="23" t="s">
        <v>31</v>
      </c>
      <c r="AX92" s="49" t="s">
        <v>32</v>
      </c>
      <c r="AY92" s="24"/>
      <c r="AZ92" s="191"/>
      <c r="BA92" s="35">
        <f t="shared" si="131"/>
        <v>0.60416533333333322</v>
      </c>
      <c r="BB92" s="34">
        <f t="shared" si="123"/>
        <v>0.61110933333333317</v>
      </c>
      <c r="BC92" s="23" t="s">
        <v>33</v>
      </c>
      <c r="BD92" s="23" t="s">
        <v>34</v>
      </c>
      <c r="BE92" s="23" t="s">
        <v>35</v>
      </c>
      <c r="BF92" s="23" t="s">
        <v>19</v>
      </c>
      <c r="BG92" s="23" t="s">
        <v>31</v>
      </c>
      <c r="BH92" s="49" t="s">
        <v>32</v>
      </c>
      <c r="BI92" s="24"/>
      <c r="BJ92" s="191"/>
      <c r="BK92" s="35">
        <f t="shared" si="132"/>
        <v>0.60416533333333322</v>
      </c>
      <c r="BL92" s="34">
        <f t="shared" si="124"/>
        <v>0.61110933333333317</v>
      </c>
      <c r="BM92" s="23" t="s">
        <v>33</v>
      </c>
      <c r="BN92" s="23" t="s">
        <v>34</v>
      </c>
      <c r="BO92" s="23" t="s">
        <v>35</v>
      </c>
      <c r="BP92" s="23" t="s">
        <v>19</v>
      </c>
      <c r="BQ92" s="23" t="s">
        <v>31</v>
      </c>
      <c r="BR92" s="49" t="s">
        <v>32</v>
      </c>
      <c r="BS92" s="24"/>
      <c r="BT92" s="191"/>
      <c r="BU92" s="35">
        <f t="shared" si="133"/>
        <v>0.60416533333333322</v>
      </c>
      <c r="BV92" s="34">
        <f t="shared" si="125"/>
        <v>0.61110933333333317</v>
      </c>
      <c r="BW92" s="23" t="s">
        <v>33</v>
      </c>
      <c r="BX92" s="23" t="s">
        <v>34</v>
      </c>
      <c r="BY92" s="23" t="s">
        <v>35</v>
      </c>
      <c r="BZ92" s="23" t="s">
        <v>19</v>
      </c>
      <c r="CA92" s="23" t="s">
        <v>31</v>
      </c>
      <c r="CB92" s="49" t="s">
        <v>32</v>
      </c>
      <c r="CC92" s="24"/>
      <c r="CF92" s="1"/>
      <c r="CG92" s="11"/>
      <c r="CN92" s="1"/>
      <c r="CO92" s="10"/>
    </row>
    <row r="93" spans="1:93" ht="15" customHeight="1" x14ac:dyDescent="0.35">
      <c r="A93" s="191"/>
      <c r="B93" s="35">
        <f t="shared" si="126"/>
        <v>0.61110933333333317</v>
      </c>
      <c r="C93" s="34">
        <f t="shared" si="118"/>
        <v>0.61805333333333312</v>
      </c>
      <c r="D93" s="23" t="s">
        <v>32</v>
      </c>
      <c r="E93" s="23" t="s">
        <v>33</v>
      </c>
      <c r="F93" s="23" t="s">
        <v>34</v>
      </c>
      <c r="G93" s="23" t="s">
        <v>35</v>
      </c>
      <c r="H93" s="23" t="s">
        <v>19</v>
      </c>
      <c r="I93" s="49" t="s">
        <v>31</v>
      </c>
      <c r="J93" s="24"/>
      <c r="K93" s="191"/>
      <c r="L93" s="35">
        <f t="shared" si="127"/>
        <v>0.61110933333333317</v>
      </c>
      <c r="M93" s="34">
        <f t="shared" si="119"/>
        <v>0.61805333333333312</v>
      </c>
      <c r="N93" s="23" t="s">
        <v>32</v>
      </c>
      <c r="O93" s="23" t="s">
        <v>33</v>
      </c>
      <c r="P93" s="23" t="s">
        <v>34</v>
      </c>
      <c r="Q93" s="23" t="s">
        <v>35</v>
      </c>
      <c r="R93" s="23" t="s">
        <v>19</v>
      </c>
      <c r="S93" s="49" t="s">
        <v>31</v>
      </c>
      <c r="V93" s="191"/>
      <c r="W93" s="35">
        <f t="shared" si="128"/>
        <v>0.61110933333333317</v>
      </c>
      <c r="X93" s="34">
        <f t="shared" si="120"/>
        <v>0.61805333333333312</v>
      </c>
      <c r="Y93" s="23" t="s">
        <v>32</v>
      </c>
      <c r="Z93" s="23" t="s">
        <v>33</v>
      </c>
      <c r="AA93" s="23" t="s">
        <v>34</v>
      </c>
      <c r="AB93" s="23" t="s">
        <v>35</v>
      </c>
      <c r="AC93" s="23" t="s">
        <v>19</v>
      </c>
      <c r="AD93" s="49" t="s">
        <v>31</v>
      </c>
      <c r="AF93" s="191"/>
      <c r="AG93" s="35">
        <f t="shared" si="129"/>
        <v>0.61110933333333317</v>
      </c>
      <c r="AH93" s="34">
        <f t="shared" si="121"/>
        <v>0.61805333333333312</v>
      </c>
      <c r="AI93" s="23" t="s">
        <v>32</v>
      </c>
      <c r="AJ93" s="23" t="s">
        <v>33</v>
      </c>
      <c r="AK93" s="23" t="s">
        <v>34</v>
      </c>
      <c r="AL93" s="23" t="s">
        <v>35</v>
      </c>
      <c r="AM93" s="23" t="s">
        <v>19</v>
      </c>
      <c r="AN93" s="49" t="s">
        <v>31</v>
      </c>
      <c r="AP93" s="191"/>
      <c r="AQ93" s="35">
        <f t="shared" si="130"/>
        <v>0.61110933333333317</v>
      </c>
      <c r="AR93" s="34">
        <f t="shared" si="122"/>
        <v>0.61805333333333312</v>
      </c>
      <c r="AS93" s="23" t="s">
        <v>32</v>
      </c>
      <c r="AT93" s="23" t="s">
        <v>33</v>
      </c>
      <c r="AU93" s="23" t="s">
        <v>34</v>
      </c>
      <c r="AV93" s="23" t="s">
        <v>35</v>
      </c>
      <c r="AW93" s="23" t="s">
        <v>19</v>
      </c>
      <c r="AX93" s="49" t="s">
        <v>31</v>
      </c>
      <c r="AY93" s="24"/>
      <c r="AZ93" s="191"/>
      <c r="BA93" s="35">
        <f t="shared" si="131"/>
        <v>0.61110933333333317</v>
      </c>
      <c r="BB93" s="34">
        <f t="shared" si="123"/>
        <v>0.61805333333333312</v>
      </c>
      <c r="BC93" s="23" t="s">
        <v>32</v>
      </c>
      <c r="BD93" s="23" t="s">
        <v>33</v>
      </c>
      <c r="BE93" s="23" t="s">
        <v>34</v>
      </c>
      <c r="BF93" s="23" t="s">
        <v>35</v>
      </c>
      <c r="BG93" s="23" t="s">
        <v>19</v>
      </c>
      <c r="BH93" s="49" t="s">
        <v>31</v>
      </c>
      <c r="BI93" s="24"/>
      <c r="BJ93" s="191"/>
      <c r="BK93" s="35">
        <f t="shared" si="132"/>
        <v>0.61110933333333317</v>
      </c>
      <c r="BL93" s="34">
        <f t="shared" si="124"/>
        <v>0.61805333333333312</v>
      </c>
      <c r="BM93" s="23" t="s">
        <v>32</v>
      </c>
      <c r="BN93" s="23" t="s">
        <v>33</v>
      </c>
      <c r="BO93" s="23" t="s">
        <v>34</v>
      </c>
      <c r="BP93" s="23" t="s">
        <v>35</v>
      </c>
      <c r="BQ93" s="23" t="s">
        <v>19</v>
      </c>
      <c r="BR93" s="49" t="s">
        <v>31</v>
      </c>
      <c r="BS93" s="24"/>
      <c r="BT93" s="191"/>
      <c r="BU93" s="35">
        <f t="shared" si="133"/>
        <v>0.61110933333333317</v>
      </c>
      <c r="BV93" s="34">
        <f t="shared" si="125"/>
        <v>0.61805333333333312</v>
      </c>
      <c r="BW93" s="23" t="s">
        <v>32</v>
      </c>
      <c r="BX93" s="23" t="s">
        <v>33</v>
      </c>
      <c r="BY93" s="23" t="s">
        <v>34</v>
      </c>
      <c r="BZ93" s="23" t="s">
        <v>35</v>
      </c>
      <c r="CA93" s="23" t="s">
        <v>19</v>
      </c>
      <c r="CB93" s="49" t="s">
        <v>31</v>
      </c>
      <c r="CC93" s="24"/>
      <c r="CF93" s="1"/>
      <c r="CG93" s="11"/>
      <c r="CN93" s="1"/>
      <c r="CO93" s="10"/>
    </row>
    <row r="94" spans="1:93" ht="15" customHeight="1" x14ac:dyDescent="0.35">
      <c r="A94" s="192"/>
      <c r="B94" s="35">
        <f t="shared" si="126"/>
        <v>0.61805333333333312</v>
      </c>
      <c r="C94" s="34">
        <f t="shared" si="118"/>
        <v>0.62499733333333307</v>
      </c>
      <c r="D94" s="23" t="s">
        <v>31</v>
      </c>
      <c r="E94" s="23" t="s">
        <v>32</v>
      </c>
      <c r="F94" s="23" t="s">
        <v>33</v>
      </c>
      <c r="G94" s="23" t="s">
        <v>34</v>
      </c>
      <c r="H94" s="23" t="s">
        <v>35</v>
      </c>
      <c r="I94" s="49" t="s">
        <v>19</v>
      </c>
      <c r="J94" s="49"/>
      <c r="K94" s="192"/>
      <c r="L94" s="35">
        <f t="shared" si="127"/>
        <v>0.61805333333333312</v>
      </c>
      <c r="M94" s="34">
        <f t="shared" si="119"/>
        <v>0.62499733333333307</v>
      </c>
      <c r="N94" s="23" t="s">
        <v>31</v>
      </c>
      <c r="O94" s="23" t="s">
        <v>32</v>
      </c>
      <c r="P94" s="23" t="s">
        <v>33</v>
      </c>
      <c r="Q94" s="23" t="s">
        <v>34</v>
      </c>
      <c r="R94" s="23" t="s">
        <v>35</v>
      </c>
      <c r="S94" s="49" t="s">
        <v>19</v>
      </c>
      <c r="V94" s="192"/>
      <c r="W94" s="35">
        <f t="shared" si="128"/>
        <v>0.61805333333333312</v>
      </c>
      <c r="X94" s="34">
        <f t="shared" si="120"/>
        <v>0.62499733333333307</v>
      </c>
      <c r="Y94" s="23" t="s">
        <v>31</v>
      </c>
      <c r="Z94" s="23" t="s">
        <v>32</v>
      </c>
      <c r="AA94" s="23" t="s">
        <v>33</v>
      </c>
      <c r="AB94" s="23" t="s">
        <v>34</v>
      </c>
      <c r="AC94" s="23" t="s">
        <v>35</v>
      </c>
      <c r="AD94" s="49" t="s">
        <v>19</v>
      </c>
      <c r="AF94" s="192"/>
      <c r="AG94" s="35">
        <f t="shared" si="129"/>
        <v>0.61805333333333312</v>
      </c>
      <c r="AH94" s="34">
        <f t="shared" si="121"/>
        <v>0.62499733333333307</v>
      </c>
      <c r="AI94" s="23" t="s">
        <v>31</v>
      </c>
      <c r="AJ94" s="23" t="s">
        <v>32</v>
      </c>
      <c r="AK94" s="23" t="s">
        <v>33</v>
      </c>
      <c r="AL94" s="23" t="s">
        <v>34</v>
      </c>
      <c r="AM94" s="23" t="s">
        <v>35</v>
      </c>
      <c r="AN94" s="49" t="s">
        <v>19</v>
      </c>
      <c r="AP94" s="192"/>
      <c r="AQ94" s="35">
        <f t="shared" si="130"/>
        <v>0.61805333333333312</v>
      </c>
      <c r="AR94" s="34">
        <f t="shared" si="122"/>
        <v>0.62499733333333307</v>
      </c>
      <c r="AS94" s="23" t="s">
        <v>31</v>
      </c>
      <c r="AT94" s="23" t="s">
        <v>32</v>
      </c>
      <c r="AU94" s="23" t="s">
        <v>33</v>
      </c>
      <c r="AV94" s="23" t="s">
        <v>34</v>
      </c>
      <c r="AW94" s="23" t="s">
        <v>35</v>
      </c>
      <c r="AX94" s="49" t="s">
        <v>19</v>
      </c>
      <c r="AY94" s="24"/>
      <c r="AZ94" s="192"/>
      <c r="BA94" s="35">
        <f t="shared" si="131"/>
        <v>0.61805333333333312</v>
      </c>
      <c r="BB94" s="34">
        <f t="shared" si="123"/>
        <v>0.62499733333333307</v>
      </c>
      <c r="BC94" s="23" t="s">
        <v>31</v>
      </c>
      <c r="BD94" s="23" t="s">
        <v>32</v>
      </c>
      <c r="BE94" s="23" t="s">
        <v>33</v>
      </c>
      <c r="BF94" s="23" t="s">
        <v>34</v>
      </c>
      <c r="BG94" s="23" t="s">
        <v>35</v>
      </c>
      <c r="BH94" s="49" t="s">
        <v>19</v>
      </c>
      <c r="BI94" s="24"/>
      <c r="BJ94" s="192"/>
      <c r="BK94" s="35">
        <f t="shared" si="132"/>
        <v>0.61805333333333312</v>
      </c>
      <c r="BL94" s="34">
        <f t="shared" si="124"/>
        <v>0.62499733333333307</v>
      </c>
      <c r="BM94" s="23" t="s">
        <v>31</v>
      </c>
      <c r="BN94" s="23" t="s">
        <v>32</v>
      </c>
      <c r="BO94" s="23" t="s">
        <v>33</v>
      </c>
      <c r="BP94" s="23" t="s">
        <v>34</v>
      </c>
      <c r="BQ94" s="23" t="s">
        <v>35</v>
      </c>
      <c r="BR94" s="49" t="s">
        <v>19</v>
      </c>
      <c r="BS94" s="24"/>
      <c r="BT94" s="192"/>
      <c r="BU94" s="35">
        <f t="shared" si="133"/>
        <v>0.61805333333333312</v>
      </c>
      <c r="BV94" s="34">
        <f t="shared" si="125"/>
        <v>0.62499733333333307</v>
      </c>
      <c r="BW94" s="23" t="s">
        <v>31</v>
      </c>
      <c r="BX94" s="23" t="s">
        <v>32</v>
      </c>
      <c r="BY94" s="23" t="s">
        <v>33</v>
      </c>
      <c r="BZ94" s="23" t="s">
        <v>34</v>
      </c>
      <c r="CA94" s="23" t="s">
        <v>35</v>
      </c>
      <c r="CB94" s="49" t="s">
        <v>19</v>
      </c>
      <c r="CC94" s="24"/>
      <c r="CF94" s="1"/>
      <c r="CG94" s="11"/>
      <c r="CN94" s="1"/>
      <c r="CO94" s="10"/>
    </row>
    <row r="95" spans="1:93" ht="15" customHeight="1" x14ac:dyDescent="0.35">
      <c r="C95" s="24"/>
      <c r="D95" s="24"/>
      <c r="E95" s="24"/>
      <c r="F95" s="24"/>
      <c r="G95" s="24"/>
      <c r="H95" s="24"/>
      <c r="I95" s="24"/>
      <c r="J95" s="24"/>
      <c r="M95" s="24"/>
      <c r="N95" s="24"/>
      <c r="O95" s="24"/>
      <c r="P95" s="24"/>
      <c r="Q95" s="24"/>
      <c r="R95" s="24"/>
      <c r="S95" s="24"/>
      <c r="X95" s="24"/>
      <c r="Y95" s="24"/>
      <c r="Z95" s="24"/>
      <c r="AA95" s="24"/>
      <c r="AB95" s="24"/>
      <c r="AC95" s="24"/>
      <c r="AD95" s="24"/>
      <c r="AF95" s="24"/>
      <c r="AG95" s="24"/>
      <c r="AH95" s="24"/>
      <c r="AI95" s="24"/>
      <c r="AJ95" s="24"/>
      <c r="AK95" s="24"/>
      <c r="AL95" s="24"/>
      <c r="AM95" s="24"/>
      <c r="AN95" s="24"/>
      <c r="AP95" s="24"/>
      <c r="AQ95" s="24"/>
      <c r="AR95" s="24"/>
      <c r="AS95" s="24"/>
      <c r="AT95" s="24"/>
      <c r="AU95" s="24"/>
      <c r="AV95" s="24"/>
      <c r="AW95" s="24"/>
      <c r="AX95" s="24"/>
      <c r="AY95" s="24"/>
      <c r="AZ95" s="24"/>
      <c r="BA95" s="24"/>
      <c r="BB95" s="24"/>
      <c r="BC95" s="24"/>
      <c r="BD95" s="24"/>
      <c r="BE95" s="24"/>
      <c r="BF95" s="24"/>
      <c r="BG95" s="24"/>
      <c r="BH95" s="24"/>
      <c r="BI95" s="24"/>
      <c r="BJ95" s="24"/>
      <c r="BK95" s="24"/>
      <c r="BL95" s="24"/>
      <c r="BM95" s="24"/>
      <c r="BN95" s="24"/>
      <c r="BO95" s="24"/>
      <c r="BP95" s="24"/>
      <c r="BQ95" s="24"/>
      <c r="BR95" s="24"/>
      <c r="BS95" s="24"/>
      <c r="BT95" s="24"/>
      <c r="BU95" s="24"/>
      <c r="BV95" s="24"/>
      <c r="BW95" s="24"/>
      <c r="BX95" s="24"/>
      <c r="BY95" s="24"/>
      <c r="BZ95" s="24"/>
      <c r="CA95" s="24"/>
      <c r="CB95" s="24"/>
      <c r="CC95" s="24"/>
      <c r="CF95" s="1"/>
      <c r="CG95" s="11"/>
      <c r="CN95" s="1"/>
      <c r="CO95" s="10"/>
    </row>
    <row r="96" spans="1:93" ht="15" customHeight="1" x14ac:dyDescent="0.35">
      <c r="A96" s="63" t="s">
        <v>6</v>
      </c>
      <c r="B96" s="25">
        <f>C94+0.003472</f>
        <v>0.6284693333333331</v>
      </c>
      <c r="C96" s="24"/>
      <c r="D96" s="24"/>
      <c r="E96" s="24"/>
      <c r="F96" s="24"/>
      <c r="G96" s="24"/>
      <c r="H96" s="24"/>
      <c r="I96" s="24"/>
      <c r="J96" s="24"/>
      <c r="K96" s="63" t="s">
        <v>6</v>
      </c>
      <c r="L96" s="25">
        <f>M94+0.003472</f>
        <v>0.6284693333333331</v>
      </c>
      <c r="M96" s="24"/>
      <c r="N96" s="24"/>
      <c r="O96" s="24"/>
      <c r="P96" s="24"/>
      <c r="Q96" s="24"/>
      <c r="R96" s="24"/>
      <c r="S96" s="24"/>
      <c r="V96" s="63" t="s">
        <v>6</v>
      </c>
      <c r="W96" s="25">
        <f>X94+0.003472</f>
        <v>0.6284693333333331</v>
      </c>
      <c r="X96" s="24"/>
      <c r="Y96" s="24"/>
      <c r="Z96" s="24"/>
      <c r="AA96" s="24"/>
      <c r="AB96" s="24"/>
      <c r="AC96" s="24"/>
      <c r="AD96" s="24"/>
      <c r="AF96" s="63" t="s">
        <v>6</v>
      </c>
      <c r="AG96" s="25">
        <f>AH94+0.003472</f>
        <v>0.6284693333333331</v>
      </c>
      <c r="AH96" s="24"/>
      <c r="AI96" s="24"/>
      <c r="AJ96" s="24"/>
      <c r="AK96" s="24"/>
      <c r="AL96" s="24"/>
      <c r="AM96" s="24"/>
      <c r="AN96" s="24"/>
      <c r="AP96" s="63" t="s">
        <v>6</v>
      </c>
      <c r="AQ96" s="25">
        <f>AR94+0.003472</f>
        <v>0.6284693333333331</v>
      </c>
      <c r="AR96" s="24"/>
      <c r="AS96" s="24"/>
      <c r="AT96" s="24"/>
      <c r="AU96" s="24"/>
      <c r="AV96" s="24"/>
      <c r="AW96" s="24"/>
      <c r="AX96" s="24"/>
      <c r="AY96" s="24"/>
      <c r="AZ96" s="63" t="s">
        <v>6</v>
      </c>
      <c r="BA96" s="25">
        <f>BB94+0.003472</f>
        <v>0.6284693333333331</v>
      </c>
      <c r="BB96" s="24"/>
      <c r="BC96" s="24"/>
      <c r="BD96" s="24"/>
      <c r="BE96" s="24"/>
      <c r="BF96" s="24"/>
      <c r="BG96" s="24"/>
      <c r="BH96" s="24"/>
      <c r="BI96" s="24"/>
      <c r="BJ96" s="63" t="s">
        <v>6</v>
      </c>
      <c r="BK96" s="25">
        <f>BL94+0.003472</f>
        <v>0.6284693333333331</v>
      </c>
      <c r="BL96" s="24"/>
      <c r="BM96" s="24"/>
      <c r="BN96" s="24"/>
      <c r="BO96" s="24"/>
      <c r="BP96" s="24"/>
      <c r="BQ96" s="24"/>
      <c r="BR96" s="24"/>
      <c r="BS96" s="24"/>
      <c r="BT96" s="63" t="s">
        <v>6</v>
      </c>
      <c r="BU96" s="25">
        <f>BV94+0.003472</f>
        <v>0.6284693333333331</v>
      </c>
      <c r="BV96" s="24"/>
      <c r="BW96" s="24"/>
      <c r="BX96" s="24"/>
      <c r="BY96" s="24"/>
      <c r="BZ96" s="24"/>
      <c r="CA96" s="24"/>
      <c r="CB96" s="24"/>
      <c r="CC96" s="24"/>
      <c r="CF96" s="1"/>
      <c r="CG96" s="11"/>
      <c r="CN96" s="1"/>
      <c r="CO96" s="10"/>
    </row>
    <row r="97" spans="1:93" ht="15" customHeight="1" x14ac:dyDescent="0.35">
      <c r="A97" s="24"/>
      <c r="B97" s="24"/>
      <c r="C97" s="24"/>
      <c r="D97" s="24"/>
      <c r="E97" s="24"/>
      <c r="F97" s="24"/>
      <c r="G97" s="24"/>
      <c r="H97" s="24"/>
      <c r="I97" s="24"/>
      <c r="J97" s="24"/>
      <c r="K97" s="24"/>
      <c r="L97" s="24"/>
      <c r="M97" s="24"/>
      <c r="N97" s="24"/>
      <c r="O97" s="24"/>
      <c r="P97" s="24"/>
      <c r="Q97" s="24"/>
      <c r="R97" s="24"/>
      <c r="S97" s="24"/>
      <c r="V97" s="24"/>
      <c r="W97" s="24"/>
      <c r="X97" s="24"/>
      <c r="Y97" s="24"/>
      <c r="Z97" s="24"/>
      <c r="AA97" s="24"/>
      <c r="AB97" s="24"/>
      <c r="AC97" s="24"/>
      <c r="AD97" s="24"/>
      <c r="AF97" s="24"/>
      <c r="AG97" s="24"/>
      <c r="AH97" s="24"/>
      <c r="AI97" s="24"/>
      <c r="AJ97" s="24"/>
      <c r="AK97" s="24"/>
      <c r="AL97" s="24"/>
      <c r="AM97" s="24"/>
      <c r="AN97" s="24"/>
      <c r="AP97" s="24"/>
      <c r="AQ97" s="24"/>
      <c r="AR97" s="24"/>
      <c r="AS97" s="24"/>
      <c r="AT97" s="24"/>
      <c r="AU97" s="24"/>
      <c r="AV97" s="24"/>
      <c r="AW97" s="24"/>
      <c r="AX97" s="24"/>
      <c r="AY97" s="24"/>
      <c r="AZ97" s="24"/>
      <c r="BA97" s="24"/>
      <c r="BB97" s="24"/>
      <c r="BC97" s="24"/>
      <c r="BD97" s="24"/>
      <c r="BE97" s="24"/>
      <c r="BF97" s="24"/>
      <c r="BG97" s="24"/>
      <c r="BH97" s="24"/>
      <c r="BI97" s="24"/>
      <c r="BJ97" s="24"/>
      <c r="BK97" s="24"/>
      <c r="BL97" s="24"/>
      <c r="BM97" s="24"/>
      <c r="BN97" s="24"/>
      <c r="BO97" s="24"/>
      <c r="BP97" s="24"/>
      <c r="BQ97" s="24"/>
      <c r="BR97" s="24"/>
      <c r="BS97" s="24"/>
      <c r="BT97" s="24"/>
      <c r="BU97" s="24"/>
      <c r="BV97" s="24"/>
      <c r="BW97" s="24"/>
      <c r="BX97" s="24"/>
      <c r="BY97" s="24"/>
      <c r="BZ97" s="24"/>
      <c r="CA97" s="24"/>
      <c r="CB97" s="24"/>
      <c r="CC97" s="24"/>
      <c r="CF97" s="1"/>
      <c r="CG97" s="11"/>
      <c r="CN97" s="1"/>
      <c r="CO97" s="10"/>
    </row>
    <row r="98" spans="1:93" ht="15" customHeight="1" x14ac:dyDescent="0.35">
      <c r="A98" s="27" t="s">
        <v>72</v>
      </c>
      <c r="B98" s="24"/>
      <c r="C98" s="24"/>
      <c r="D98" s="24"/>
      <c r="E98" s="24"/>
      <c r="F98" s="24"/>
      <c r="G98" s="24"/>
      <c r="K98" s="27" t="s">
        <v>72</v>
      </c>
      <c r="L98" s="24"/>
      <c r="M98" s="24"/>
      <c r="N98" s="24"/>
      <c r="O98" s="24"/>
      <c r="P98" s="24"/>
      <c r="Q98" s="24"/>
      <c r="V98" s="27" t="s">
        <v>72</v>
      </c>
      <c r="W98" s="24"/>
      <c r="X98" s="24"/>
      <c r="Y98" s="24"/>
      <c r="Z98" s="24"/>
      <c r="AA98" s="24"/>
      <c r="AB98" s="24"/>
      <c r="AF98" s="27" t="s">
        <v>72</v>
      </c>
      <c r="AG98" s="24"/>
      <c r="AH98" s="24"/>
      <c r="AI98" s="24"/>
      <c r="AJ98" s="24"/>
      <c r="AK98" s="24"/>
      <c r="AL98" s="24"/>
      <c r="AP98" s="27" t="s">
        <v>72</v>
      </c>
      <c r="AQ98" s="24"/>
      <c r="AR98" s="24"/>
      <c r="AS98" s="24"/>
      <c r="AT98" s="24"/>
      <c r="AU98" s="24"/>
      <c r="AV98" s="24"/>
      <c r="AZ98" s="27" t="s">
        <v>72</v>
      </c>
      <c r="BA98" s="24"/>
      <c r="BB98" s="24"/>
      <c r="BC98" s="24"/>
      <c r="BD98" s="24"/>
      <c r="BE98" s="24"/>
      <c r="BF98" s="24"/>
      <c r="BJ98" s="27" t="s">
        <v>72</v>
      </c>
      <c r="BK98" s="24"/>
      <c r="BL98" s="24"/>
      <c r="BM98" s="24"/>
      <c r="BN98" s="24"/>
      <c r="BO98" s="24"/>
      <c r="BP98" s="24"/>
      <c r="BT98" s="27" t="s">
        <v>72</v>
      </c>
      <c r="BU98" s="24"/>
      <c r="BV98" s="24"/>
      <c r="BW98" s="24"/>
      <c r="BX98" s="24"/>
      <c r="BY98" s="24"/>
      <c r="BZ98" s="24"/>
      <c r="CN98" s="1"/>
      <c r="CO98" s="10"/>
    </row>
    <row r="99" spans="1:93" ht="15" customHeight="1" x14ac:dyDescent="0.35">
      <c r="A99" s="41" t="s">
        <v>37</v>
      </c>
      <c r="B99" s="42" t="s">
        <v>38</v>
      </c>
      <c r="C99" s="42" t="s">
        <v>23</v>
      </c>
      <c r="D99" s="42" t="s">
        <v>29</v>
      </c>
      <c r="E99" s="42" t="s">
        <v>24</v>
      </c>
      <c r="F99" s="42" t="s">
        <v>25</v>
      </c>
      <c r="G99" s="42" t="s">
        <v>26</v>
      </c>
      <c r="H99" s="42" t="s">
        <v>27</v>
      </c>
      <c r="I99" s="42" t="s">
        <v>28</v>
      </c>
      <c r="J99" s="42"/>
      <c r="K99" s="41" t="s">
        <v>37</v>
      </c>
      <c r="L99" s="42" t="s">
        <v>38</v>
      </c>
      <c r="M99" s="42" t="s">
        <v>23</v>
      </c>
      <c r="N99" s="42" t="s">
        <v>29</v>
      </c>
      <c r="O99" s="42" t="s">
        <v>24</v>
      </c>
      <c r="P99" s="42" t="s">
        <v>25</v>
      </c>
      <c r="Q99" s="42" t="s">
        <v>26</v>
      </c>
      <c r="R99" s="42" t="s">
        <v>27</v>
      </c>
      <c r="S99" s="42" t="s">
        <v>28</v>
      </c>
      <c r="V99" s="41" t="s">
        <v>37</v>
      </c>
      <c r="W99" s="42" t="s">
        <v>38</v>
      </c>
      <c r="X99" s="42" t="s">
        <v>23</v>
      </c>
      <c r="Y99" s="42" t="s">
        <v>29</v>
      </c>
      <c r="Z99" s="42" t="s">
        <v>24</v>
      </c>
      <c r="AA99" s="42" t="s">
        <v>25</v>
      </c>
      <c r="AB99" s="42" t="s">
        <v>26</v>
      </c>
      <c r="AC99" s="42" t="s">
        <v>27</v>
      </c>
      <c r="AD99" s="42" t="s">
        <v>28</v>
      </c>
      <c r="AF99" s="41" t="s">
        <v>37</v>
      </c>
      <c r="AG99" s="42" t="s">
        <v>38</v>
      </c>
      <c r="AH99" s="42" t="s">
        <v>23</v>
      </c>
      <c r="AI99" s="42" t="s">
        <v>29</v>
      </c>
      <c r="AJ99" s="42" t="s">
        <v>24</v>
      </c>
      <c r="AK99" s="42" t="s">
        <v>25</v>
      </c>
      <c r="AL99" s="42" t="s">
        <v>26</v>
      </c>
      <c r="AM99" s="42" t="s">
        <v>27</v>
      </c>
      <c r="AN99" s="42" t="s">
        <v>28</v>
      </c>
      <c r="AP99" s="41" t="s">
        <v>37</v>
      </c>
      <c r="AQ99" s="42" t="s">
        <v>38</v>
      </c>
      <c r="AR99" s="42" t="s">
        <v>23</v>
      </c>
      <c r="AS99" s="42" t="s">
        <v>29</v>
      </c>
      <c r="AT99" s="42" t="s">
        <v>24</v>
      </c>
      <c r="AU99" s="42" t="s">
        <v>25</v>
      </c>
      <c r="AV99" s="42" t="s">
        <v>26</v>
      </c>
      <c r="AW99" s="42" t="s">
        <v>27</v>
      </c>
      <c r="AX99" s="42" t="s">
        <v>28</v>
      </c>
      <c r="AY99" s="47"/>
      <c r="AZ99" s="41" t="s">
        <v>37</v>
      </c>
      <c r="BA99" s="42" t="s">
        <v>38</v>
      </c>
      <c r="BB99" s="42" t="s">
        <v>23</v>
      </c>
      <c r="BC99" s="42" t="s">
        <v>29</v>
      </c>
      <c r="BD99" s="42" t="s">
        <v>24</v>
      </c>
      <c r="BE99" s="42" t="s">
        <v>25</v>
      </c>
      <c r="BF99" s="42" t="s">
        <v>26</v>
      </c>
      <c r="BG99" s="42" t="s">
        <v>27</v>
      </c>
      <c r="BH99" s="42" t="s">
        <v>28</v>
      </c>
      <c r="BI99" s="47"/>
      <c r="BJ99" s="41" t="s">
        <v>37</v>
      </c>
      <c r="BK99" s="42" t="s">
        <v>38</v>
      </c>
      <c r="BL99" s="42" t="s">
        <v>23</v>
      </c>
      <c r="BM99" s="42" t="s">
        <v>29</v>
      </c>
      <c r="BN99" s="42" t="s">
        <v>24</v>
      </c>
      <c r="BO99" s="42" t="s">
        <v>25</v>
      </c>
      <c r="BP99" s="42" t="s">
        <v>26</v>
      </c>
      <c r="BQ99" s="42" t="s">
        <v>27</v>
      </c>
      <c r="BR99" s="42" t="s">
        <v>28</v>
      </c>
      <c r="BS99" s="47"/>
      <c r="BT99" s="41" t="s">
        <v>37</v>
      </c>
      <c r="BU99" s="42" t="s">
        <v>38</v>
      </c>
      <c r="BV99" s="42" t="s">
        <v>23</v>
      </c>
      <c r="BW99" s="42" t="s">
        <v>29</v>
      </c>
      <c r="BX99" s="42" t="s">
        <v>24</v>
      </c>
      <c r="BY99" s="42" t="s">
        <v>25</v>
      </c>
      <c r="BZ99" s="42" t="s">
        <v>26</v>
      </c>
      <c r="CA99" s="42" t="s">
        <v>27</v>
      </c>
      <c r="CB99" s="42" t="s">
        <v>28</v>
      </c>
      <c r="CC99" s="47"/>
      <c r="CD99" s="55" t="s">
        <v>73</v>
      </c>
      <c r="CE99" s="15">
        <v>3.5</v>
      </c>
      <c r="CF99" s="55" t="s">
        <v>59</v>
      </c>
      <c r="CG99" s="15"/>
      <c r="CH99" s="15"/>
      <c r="CI99" s="15"/>
      <c r="CJ99" s="56"/>
      <c r="CK99" s="56"/>
      <c r="CL99" s="47"/>
      <c r="CN99" s="1"/>
      <c r="CO99" s="10"/>
    </row>
    <row r="100" spans="1:93" ht="15" customHeight="1" x14ac:dyDescent="0.35">
      <c r="A100" s="38">
        <v>1</v>
      </c>
      <c r="B100" s="34">
        <f>B96+0.003472</f>
        <v>0.63194133333333313</v>
      </c>
      <c r="C100" s="34">
        <f>B100+0.029167</f>
        <v>0.66110833333333319</v>
      </c>
      <c r="D100" s="33" t="s">
        <v>19</v>
      </c>
      <c r="E100" s="33" t="s">
        <v>31</v>
      </c>
      <c r="F100" s="33" t="s">
        <v>32</v>
      </c>
      <c r="G100" s="33" t="s">
        <v>33</v>
      </c>
      <c r="H100" s="33" t="s">
        <v>34</v>
      </c>
      <c r="I100" s="48" t="s">
        <v>35</v>
      </c>
      <c r="J100" s="48"/>
      <c r="K100" s="38">
        <v>1</v>
      </c>
      <c r="L100" s="34">
        <f>L96+0.003472</f>
        <v>0.63194133333333313</v>
      </c>
      <c r="M100" s="34">
        <f>L100+0.027083</f>
        <v>0.6590243333333331</v>
      </c>
      <c r="N100" s="33" t="s">
        <v>19</v>
      </c>
      <c r="O100" s="33" t="s">
        <v>31</v>
      </c>
      <c r="P100" s="33" t="s">
        <v>32</v>
      </c>
      <c r="Q100" s="33" t="s">
        <v>33</v>
      </c>
      <c r="R100" s="33" t="s">
        <v>34</v>
      </c>
      <c r="S100" s="48" t="s">
        <v>35</v>
      </c>
      <c r="V100" s="38">
        <v>1</v>
      </c>
      <c r="W100" s="34">
        <f>W96+0.003472</f>
        <v>0.63194133333333313</v>
      </c>
      <c r="X100" s="34">
        <f>W100+0.024306</f>
        <v>0.65624733333333318</v>
      </c>
      <c r="Y100" s="33" t="s">
        <v>19</v>
      </c>
      <c r="Z100" s="33" t="s">
        <v>31</v>
      </c>
      <c r="AA100" s="33" t="s">
        <v>32</v>
      </c>
      <c r="AB100" s="33" t="s">
        <v>33</v>
      </c>
      <c r="AC100" s="33" t="s">
        <v>34</v>
      </c>
      <c r="AD100" s="48" t="s">
        <v>35</v>
      </c>
      <c r="AF100" s="38">
        <v>1</v>
      </c>
      <c r="AG100" s="34">
        <f>AG96+0.003472</f>
        <v>0.63194133333333313</v>
      </c>
      <c r="AH100" s="34">
        <f>AG100+0.022222</f>
        <v>0.6541633333333331</v>
      </c>
      <c r="AI100" s="33" t="s">
        <v>19</v>
      </c>
      <c r="AJ100" s="33" t="s">
        <v>31</v>
      </c>
      <c r="AK100" s="33" t="s">
        <v>32</v>
      </c>
      <c r="AL100" s="33" t="s">
        <v>33</v>
      </c>
      <c r="AM100" s="33" t="s">
        <v>34</v>
      </c>
      <c r="AN100" s="48" t="s">
        <v>35</v>
      </c>
      <c r="AP100" s="38">
        <v>1</v>
      </c>
      <c r="AQ100" s="34">
        <f>AQ96+0.003472</f>
        <v>0.63194133333333313</v>
      </c>
      <c r="AR100" s="34">
        <f>AQ100+0.019444</f>
        <v>0.65138533333333315</v>
      </c>
      <c r="AS100" s="33" t="s">
        <v>19</v>
      </c>
      <c r="AT100" s="33" t="s">
        <v>31</v>
      </c>
      <c r="AU100" s="33" t="s">
        <v>32</v>
      </c>
      <c r="AV100" s="33" t="s">
        <v>33</v>
      </c>
      <c r="AW100" s="33" t="s">
        <v>34</v>
      </c>
      <c r="AX100" s="48" t="s">
        <v>35</v>
      </c>
      <c r="AY100" s="24"/>
      <c r="AZ100" s="38">
        <v>1</v>
      </c>
      <c r="BA100" s="34">
        <f>BA96+0.003472</f>
        <v>0.63194133333333313</v>
      </c>
      <c r="BB100" s="34">
        <f>BA100+0.017361</f>
        <v>0.64930233333333309</v>
      </c>
      <c r="BC100" s="33" t="s">
        <v>19</v>
      </c>
      <c r="BD100" s="33" t="s">
        <v>31</v>
      </c>
      <c r="BE100" s="33" t="s">
        <v>32</v>
      </c>
      <c r="BF100" s="33" t="s">
        <v>33</v>
      </c>
      <c r="BG100" s="33" t="s">
        <v>34</v>
      </c>
      <c r="BH100" s="48" t="s">
        <v>35</v>
      </c>
      <c r="BI100" s="24"/>
      <c r="BJ100" s="38">
        <v>1</v>
      </c>
      <c r="BK100" s="34">
        <f>BK96+0.003472</f>
        <v>0.63194133333333313</v>
      </c>
      <c r="BL100" s="34">
        <f>BK100+0.014583</f>
        <v>0.64652433333333315</v>
      </c>
      <c r="BM100" s="33" t="s">
        <v>19</v>
      </c>
      <c r="BN100" s="33" t="s">
        <v>31</v>
      </c>
      <c r="BO100" s="33" t="s">
        <v>32</v>
      </c>
      <c r="BP100" s="33" t="s">
        <v>33</v>
      </c>
      <c r="BQ100" s="33" t="s">
        <v>34</v>
      </c>
      <c r="BR100" s="48" t="s">
        <v>35</v>
      </c>
      <c r="BS100" s="24"/>
      <c r="BT100" s="38">
        <v>1</v>
      </c>
      <c r="BU100" s="34">
        <f>BU96+0.003472</f>
        <v>0.63194133333333313</v>
      </c>
      <c r="BV100" s="34">
        <f>BU100+0.009722</f>
        <v>0.64166333333333314</v>
      </c>
      <c r="BW100" s="33" t="s">
        <v>19</v>
      </c>
      <c r="BX100" s="33" t="s">
        <v>31</v>
      </c>
      <c r="BY100" s="33" t="s">
        <v>32</v>
      </c>
      <c r="BZ100" s="33" t="s">
        <v>33</v>
      </c>
      <c r="CA100" s="33" t="s">
        <v>34</v>
      </c>
      <c r="CB100" s="48" t="s">
        <v>35</v>
      </c>
      <c r="CC100" s="24"/>
      <c r="CD100" s="27" t="s">
        <v>60</v>
      </c>
      <c r="CE100" s="2"/>
      <c r="CF100" s="2"/>
      <c r="CG100" s="2" t="s">
        <v>61</v>
      </c>
      <c r="CN100" s="1"/>
      <c r="CO100" s="10"/>
    </row>
    <row r="101" spans="1:93" x14ac:dyDescent="0.35">
      <c r="A101" s="26">
        <v>2</v>
      </c>
      <c r="B101" s="35">
        <f>C100</f>
        <v>0.66110833333333319</v>
      </c>
      <c r="C101" s="34">
        <f t="shared" ref="C101:C105" si="134">B101+0.029167</f>
        <v>0.69027533333333313</v>
      </c>
      <c r="D101" s="23" t="s">
        <v>35</v>
      </c>
      <c r="E101" s="23" t="s">
        <v>19</v>
      </c>
      <c r="F101" s="23" t="s">
        <v>31</v>
      </c>
      <c r="G101" s="23" t="s">
        <v>32</v>
      </c>
      <c r="H101" s="23" t="s">
        <v>33</v>
      </c>
      <c r="I101" s="49" t="s">
        <v>34</v>
      </c>
      <c r="J101" s="49"/>
      <c r="K101" s="26">
        <v>2</v>
      </c>
      <c r="L101" s="35">
        <f>M100</f>
        <v>0.6590243333333331</v>
      </c>
      <c r="M101" s="34">
        <f t="shared" ref="M101:M105" si="135">L101+0.027083</f>
        <v>0.68610733333333307</v>
      </c>
      <c r="N101" s="23" t="s">
        <v>35</v>
      </c>
      <c r="O101" s="23" t="s">
        <v>19</v>
      </c>
      <c r="P101" s="23" t="s">
        <v>31</v>
      </c>
      <c r="Q101" s="23" t="s">
        <v>32</v>
      </c>
      <c r="R101" s="23" t="s">
        <v>33</v>
      </c>
      <c r="S101" s="49" t="s">
        <v>34</v>
      </c>
      <c r="V101" s="26">
        <v>2</v>
      </c>
      <c r="W101" s="35">
        <f>X100</f>
        <v>0.65624733333333318</v>
      </c>
      <c r="X101" s="34">
        <f t="shared" ref="X101:X105" si="136">W101+0.024306</f>
        <v>0.68055333333333323</v>
      </c>
      <c r="Y101" s="23" t="s">
        <v>35</v>
      </c>
      <c r="Z101" s="23" t="s">
        <v>19</v>
      </c>
      <c r="AA101" s="23" t="s">
        <v>31</v>
      </c>
      <c r="AB101" s="23" t="s">
        <v>32</v>
      </c>
      <c r="AC101" s="23" t="s">
        <v>33</v>
      </c>
      <c r="AD101" s="49" t="s">
        <v>34</v>
      </c>
      <c r="AF101" s="26">
        <v>2</v>
      </c>
      <c r="AG101" s="35">
        <f>AH100</f>
        <v>0.6541633333333331</v>
      </c>
      <c r="AH101" s="34">
        <f t="shared" ref="AH101:AH105" si="137">AG101+0.022222</f>
        <v>0.67638533333333306</v>
      </c>
      <c r="AI101" s="23" t="s">
        <v>35</v>
      </c>
      <c r="AJ101" s="23" t="s">
        <v>19</v>
      </c>
      <c r="AK101" s="23" t="s">
        <v>31</v>
      </c>
      <c r="AL101" s="23" t="s">
        <v>32</v>
      </c>
      <c r="AM101" s="23" t="s">
        <v>33</v>
      </c>
      <c r="AN101" s="49" t="s">
        <v>34</v>
      </c>
      <c r="AP101" s="26">
        <v>2</v>
      </c>
      <c r="AQ101" s="35">
        <f>AR100</f>
        <v>0.65138533333333315</v>
      </c>
      <c r="AR101" s="34">
        <f t="shared" ref="AR101:AR105" si="138">AQ101+0.019444</f>
        <v>0.67082933333333317</v>
      </c>
      <c r="AS101" s="23" t="s">
        <v>35</v>
      </c>
      <c r="AT101" s="23" t="s">
        <v>19</v>
      </c>
      <c r="AU101" s="23" t="s">
        <v>31</v>
      </c>
      <c r="AV101" s="23" t="s">
        <v>32</v>
      </c>
      <c r="AW101" s="23" t="s">
        <v>33</v>
      </c>
      <c r="AX101" s="49" t="s">
        <v>34</v>
      </c>
      <c r="AY101" s="24"/>
      <c r="AZ101" s="26">
        <v>2</v>
      </c>
      <c r="BA101" s="35">
        <f>BB100</f>
        <v>0.64930233333333309</v>
      </c>
      <c r="BB101" s="34">
        <f t="shared" ref="BB101:BB105" si="139">BA101+0.017361</f>
        <v>0.66666333333333305</v>
      </c>
      <c r="BC101" s="23" t="s">
        <v>35</v>
      </c>
      <c r="BD101" s="23" t="s">
        <v>19</v>
      </c>
      <c r="BE101" s="23" t="s">
        <v>31</v>
      </c>
      <c r="BF101" s="23" t="s">
        <v>32</v>
      </c>
      <c r="BG101" s="23" t="s">
        <v>33</v>
      </c>
      <c r="BH101" s="49" t="s">
        <v>34</v>
      </c>
      <c r="BI101" s="24"/>
      <c r="BJ101" s="26">
        <v>2</v>
      </c>
      <c r="BK101" s="35">
        <f>BL100</f>
        <v>0.64652433333333315</v>
      </c>
      <c r="BL101" s="34">
        <f t="shared" ref="BL101:BL105" si="140">BK101+0.014583</f>
        <v>0.66110733333333316</v>
      </c>
      <c r="BM101" s="23" t="s">
        <v>35</v>
      </c>
      <c r="BN101" s="23" t="s">
        <v>19</v>
      </c>
      <c r="BO101" s="23" t="s">
        <v>31</v>
      </c>
      <c r="BP101" s="23" t="s">
        <v>32</v>
      </c>
      <c r="BQ101" s="23" t="s">
        <v>33</v>
      </c>
      <c r="BR101" s="49" t="s">
        <v>34</v>
      </c>
      <c r="BS101" s="24"/>
      <c r="BT101" s="26">
        <v>2</v>
      </c>
      <c r="BU101" s="35">
        <f>BV100</f>
        <v>0.64166333333333314</v>
      </c>
      <c r="BV101" s="34">
        <f t="shared" ref="BV101:BV105" si="141">BU101+0.009722</f>
        <v>0.65138533333333315</v>
      </c>
      <c r="BW101" s="23" t="s">
        <v>35</v>
      </c>
      <c r="BX101" s="23" t="s">
        <v>19</v>
      </c>
      <c r="BY101" s="23" t="s">
        <v>31</v>
      </c>
      <c r="BZ101" s="23" t="s">
        <v>32</v>
      </c>
      <c r="CA101" s="23" t="s">
        <v>33</v>
      </c>
      <c r="CB101" s="49" t="s">
        <v>34</v>
      </c>
      <c r="CC101" s="24"/>
      <c r="CD101">
        <v>10</v>
      </c>
      <c r="CG101">
        <f>CD101*$CE$79</f>
        <v>35</v>
      </c>
      <c r="CH101" s="24"/>
      <c r="CN101" s="1"/>
      <c r="CO101" s="10"/>
    </row>
    <row r="102" spans="1:93" x14ac:dyDescent="0.35">
      <c r="A102" s="26">
        <v>3</v>
      </c>
      <c r="B102" s="35">
        <f t="shared" ref="B102:B105" si="142">C101</f>
        <v>0.69027533333333313</v>
      </c>
      <c r="C102" s="34">
        <f t="shared" si="134"/>
        <v>0.71944233333333307</v>
      </c>
      <c r="D102" s="23" t="s">
        <v>34</v>
      </c>
      <c r="E102" s="23" t="s">
        <v>35</v>
      </c>
      <c r="F102" s="23" t="s">
        <v>19</v>
      </c>
      <c r="G102" s="23" t="s">
        <v>31</v>
      </c>
      <c r="H102" s="23" t="s">
        <v>32</v>
      </c>
      <c r="I102" s="49" t="s">
        <v>33</v>
      </c>
      <c r="J102" s="49"/>
      <c r="K102" s="26">
        <v>3</v>
      </c>
      <c r="L102" s="35">
        <f t="shared" ref="L102:L105" si="143">M101</f>
        <v>0.68610733333333307</v>
      </c>
      <c r="M102" s="34">
        <f t="shared" si="135"/>
        <v>0.71319033333333304</v>
      </c>
      <c r="N102" s="23" t="s">
        <v>34</v>
      </c>
      <c r="O102" s="23" t="s">
        <v>35</v>
      </c>
      <c r="P102" s="23" t="s">
        <v>19</v>
      </c>
      <c r="Q102" s="23" t="s">
        <v>31</v>
      </c>
      <c r="R102" s="23" t="s">
        <v>32</v>
      </c>
      <c r="S102" s="49" t="s">
        <v>33</v>
      </c>
      <c r="V102" s="26">
        <v>3</v>
      </c>
      <c r="W102" s="35">
        <f t="shared" ref="W102:W105" si="144">X101</f>
        <v>0.68055333333333323</v>
      </c>
      <c r="X102" s="34">
        <f t="shared" si="136"/>
        <v>0.70485933333333328</v>
      </c>
      <c r="Y102" s="23" t="s">
        <v>34</v>
      </c>
      <c r="Z102" s="23" t="s">
        <v>35</v>
      </c>
      <c r="AA102" s="23" t="s">
        <v>19</v>
      </c>
      <c r="AB102" s="23" t="s">
        <v>31</v>
      </c>
      <c r="AC102" s="23" t="s">
        <v>32</v>
      </c>
      <c r="AD102" s="49" t="s">
        <v>33</v>
      </c>
      <c r="AF102" s="26">
        <v>3</v>
      </c>
      <c r="AG102" s="35">
        <f t="shared" ref="AG102:AG105" si="145">AH101</f>
        <v>0.67638533333333306</v>
      </c>
      <c r="AH102" s="34">
        <f t="shared" si="137"/>
        <v>0.69860733333333302</v>
      </c>
      <c r="AI102" s="23" t="s">
        <v>34</v>
      </c>
      <c r="AJ102" s="23" t="s">
        <v>35</v>
      </c>
      <c r="AK102" s="23" t="s">
        <v>19</v>
      </c>
      <c r="AL102" s="23" t="s">
        <v>31</v>
      </c>
      <c r="AM102" s="23" t="s">
        <v>32</v>
      </c>
      <c r="AN102" s="49" t="s">
        <v>33</v>
      </c>
      <c r="AP102" s="26">
        <v>3</v>
      </c>
      <c r="AQ102" s="35">
        <f t="shared" ref="AQ102:AQ105" si="146">AR101</f>
        <v>0.67082933333333317</v>
      </c>
      <c r="AR102" s="34">
        <f t="shared" si="138"/>
        <v>0.69027333333333318</v>
      </c>
      <c r="AS102" s="23" t="s">
        <v>34</v>
      </c>
      <c r="AT102" s="23" t="s">
        <v>35</v>
      </c>
      <c r="AU102" s="23" t="s">
        <v>19</v>
      </c>
      <c r="AV102" s="23" t="s">
        <v>31</v>
      </c>
      <c r="AW102" s="23" t="s">
        <v>32</v>
      </c>
      <c r="AX102" s="49" t="s">
        <v>33</v>
      </c>
      <c r="AY102" s="24"/>
      <c r="AZ102" s="26">
        <v>3</v>
      </c>
      <c r="BA102" s="35">
        <f t="shared" ref="BA102:BA105" si="147">BB101</f>
        <v>0.66666333333333305</v>
      </c>
      <c r="BB102" s="34">
        <f t="shared" si="139"/>
        <v>0.68402433333333301</v>
      </c>
      <c r="BC102" s="23" t="s">
        <v>34</v>
      </c>
      <c r="BD102" s="23" t="s">
        <v>35</v>
      </c>
      <c r="BE102" s="23" t="s">
        <v>19</v>
      </c>
      <c r="BF102" s="23" t="s">
        <v>31</v>
      </c>
      <c r="BG102" s="23" t="s">
        <v>32</v>
      </c>
      <c r="BH102" s="49" t="s">
        <v>33</v>
      </c>
      <c r="BI102" s="24"/>
      <c r="BJ102" s="26">
        <v>3</v>
      </c>
      <c r="BK102" s="35">
        <f t="shared" ref="BK102:BK105" si="148">BL101</f>
        <v>0.66110733333333316</v>
      </c>
      <c r="BL102" s="34">
        <f t="shared" si="140"/>
        <v>0.67569033333333317</v>
      </c>
      <c r="BM102" s="23" t="s">
        <v>34</v>
      </c>
      <c r="BN102" s="23" t="s">
        <v>35</v>
      </c>
      <c r="BO102" s="23" t="s">
        <v>19</v>
      </c>
      <c r="BP102" s="23" t="s">
        <v>31</v>
      </c>
      <c r="BQ102" s="23" t="s">
        <v>32</v>
      </c>
      <c r="BR102" s="49" t="s">
        <v>33</v>
      </c>
      <c r="BS102" s="24"/>
      <c r="BT102" s="26">
        <v>3</v>
      </c>
      <c r="BU102" s="35">
        <f t="shared" ref="BU102:BU105" si="149">BV101</f>
        <v>0.65138533333333315</v>
      </c>
      <c r="BV102" s="34">
        <f t="shared" si="141"/>
        <v>0.66110733333333316</v>
      </c>
      <c r="BW102" s="23" t="s">
        <v>34</v>
      </c>
      <c r="BX102" s="23" t="s">
        <v>35</v>
      </c>
      <c r="BY102" s="23" t="s">
        <v>19</v>
      </c>
      <c r="BZ102" s="23" t="s">
        <v>31</v>
      </c>
      <c r="CA102" s="23" t="s">
        <v>32</v>
      </c>
      <c r="CB102" s="49" t="s">
        <v>33</v>
      </c>
      <c r="CC102" s="24"/>
      <c r="CD102">
        <v>9</v>
      </c>
      <c r="CG102">
        <f t="shared" ref="CG102:CG105" si="150">CD102*$CE$79</f>
        <v>31.5</v>
      </c>
      <c r="CH102" s="24"/>
      <c r="CN102" s="1"/>
      <c r="CO102" s="10"/>
    </row>
    <row r="103" spans="1:93" x14ac:dyDescent="0.35">
      <c r="A103" s="26">
        <v>4</v>
      </c>
      <c r="B103" s="35">
        <f t="shared" si="142"/>
        <v>0.71944233333333307</v>
      </c>
      <c r="C103" s="34">
        <f t="shared" si="134"/>
        <v>0.74860933333333302</v>
      </c>
      <c r="D103" s="23" t="s">
        <v>33</v>
      </c>
      <c r="E103" s="23" t="s">
        <v>34</v>
      </c>
      <c r="F103" s="23" t="s">
        <v>35</v>
      </c>
      <c r="G103" s="23" t="s">
        <v>19</v>
      </c>
      <c r="H103" s="23" t="s">
        <v>31</v>
      </c>
      <c r="I103" s="49" t="s">
        <v>32</v>
      </c>
      <c r="J103" s="49"/>
      <c r="K103" s="26">
        <v>4</v>
      </c>
      <c r="L103" s="35">
        <f t="shared" si="143"/>
        <v>0.71319033333333304</v>
      </c>
      <c r="M103" s="34">
        <f t="shared" si="135"/>
        <v>0.74027333333333301</v>
      </c>
      <c r="N103" s="23" t="s">
        <v>33</v>
      </c>
      <c r="O103" s="23" t="s">
        <v>34</v>
      </c>
      <c r="P103" s="23" t="s">
        <v>35</v>
      </c>
      <c r="Q103" s="23" t="s">
        <v>19</v>
      </c>
      <c r="R103" s="23" t="s">
        <v>31</v>
      </c>
      <c r="S103" s="49" t="s">
        <v>32</v>
      </c>
      <c r="V103" s="26">
        <v>4</v>
      </c>
      <c r="W103" s="35">
        <f t="shared" si="144"/>
        <v>0.70485933333333328</v>
      </c>
      <c r="X103" s="34">
        <f t="shared" si="136"/>
        <v>0.72916533333333333</v>
      </c>
      <c r="Y103" s="23" t="s">
        <v>33</v>
      </c>
      <c r="Z103" s="23" t="s">
        <v>34</v>
      </c>
      <c r="AA103" s="23" t="s">
        <v>35</v>
      </c>
      <c r="AB103" s="23" t="s">
        <v>19</v>
      </c>
      <c r="AC103" s="23" t="s">
        <v>31</v>
      </c>
      <c r="AD103" s="49" t="s">
        <v>32</v>
      </c>
      <c r="AF103" s="26">
        <v>4</v>
      </c>
      <c r="AG103" s="35">
        <f t="shared" si="145"/>
        <v>0.69860733333333302</v>
      </c>
      <c r="AH103" s="34">
        <f t="shared" si="137"/>
        <v>0.72082933333333299</v>
      </c>
      <c r="AI103" s="23" t="s">
        <v>33</v>
      </c>
      <c r="AJ103" s="23" t="s">
        <v>34</v>
      </c>
      <c r="AK103" s="23" t="s">
        <v>35</v>
      </c>
      <c r="AL103" s="23" t="s">
        <v>19</v>
      </c>
      <c r="AM103" s="23" t="s">
        <v>31</v>
      </c>
      <c r="AN103" s="49" t="s">
        <v>32</v>
      </c>
      <c r="AP103" s="26">
        <v>4</v>
      </c>
      <c r="AQ103" s="35">
        <f t="shared" si="146"/>
        <v>0.69027333333333318</v>
      </c>
      <c r="AR103" s="34">
        <f t="shared" si="138"/>
        <v>0.7097173333333332</v>
      </c>
      <c r="AS103" s="23" t="s">
        <v>33</v>
      </c>
      <c r="AT103" s="23" t="s">
        <v>34</v>
      </c>
      <c r="AU103" s="23" t="s">
        <v>35</v>
      </c>
      <c r="AV103" s="23" t="s">
        <v>19</v>
      </c>
      <c r="AW103" s="23" t="s">
        <v>31</v>
      </c>
      <c r="AX103" s="49" t="s">
        <v>32</v>
      </c>
      <c r="AY103" s="24"/>
      <c r="AZ103" s="26">
        <v>4</v>
      </c>
      <c r="BA103" s="35">
        <f t="shared" si="147"/>
        <v>0.68402433333333301</v>
      </c>
      <c r="BB103" s="34">
        <f t="shared" si="139"/>
        <v>0.70138533333333297</v>
      </c>
      <c r="BC103" s="23" t="s">
        <v>33</v>
      </c>
      <c r="BD103" s="23" t="s">
        <v>34</v>
      </c>
      <c r="BE103" s="23" t="s">
        <v>35</v>
      </c>
      <c r="BF103" s="23" t="s">
        <v>19</v>
      </c>
      <c r="BG103" s="23" t="s">
        <v>31</v>
      </c>
      <c r="BH103" s="49" t="s">
        <v>32</v>
      </c>
      <c r="BI103" s="24"/>
      <c r="BJ103" s="26">
        <v>4</v>
      </c>
      <c r="BK103" s="35">
        <f t="shared" si="148"/>
        <v>0.67569033333333317</v>
      </c>
      <c r="BL103" s="34">
        <f t="shared" si="140"/>
        <v>0.69027333333333318</v>
      </c>
      <c r="BM103" s="23" t="s">
        <v>33</v>
      </c>
      <c r="BN103" s="23" t="s">
        <v>34</v>
      </c>
      <c r="BO103" s="23" t="s">
        <v>35</v>
      </c>
      <c r="BP103" s="23" t="s">
        <v>19</v>
      </c>
      <c r="BQ103" s="23" t="s">
        <v>31</v>
      </c>
      <c r="BR103" s="49" t="s">
        <v>32</v>
      </c>
      <c r="BS103" s="24"/>
      <c r="BT103" s="26">
        <v>4</v>
      </c>
      <c r="BU103" s="35">
        <f t="shared" si="149"/>
        <v>0.66110733333333316</v>
      </c>
      <c r="BV103" s="34">
        <f t="shared" si="141"/>
        <v>0.67082933333333317</v>
      </c>
      <c r="BW103" s="23" t="s">
        <v>33</v>
      </c>
      <c r="BX103" s="23" t="s">
        <v>34</v>
      </c>
      <c r="BY103" s="23" t="s">
        <v>35</v>
      </c>
      <c r="BZ103" s="23" t="s">
        <v>19</v>
      </c>
      <c r="CA103" s="23" t="s">
        <v>31</v>
      </c>
      <c r="CB103" s="49" t="s">
        <v>32</v>
      </c>
      <c r="CC103" s="24"/>
      <c r="CD103">
        <v>8</v>
      </c>
      <c r="CG103">
        <f t="shared" si="150"/>
        <v>28</v>
      </c>
      <c r="CH103" s="24"/>
      <c r="CN103" s="1"/>
      <c r="CO103" s="10"/>
    </row>
    <row r="104" spans="1:93" x14ac:dyDescent="0.35">
      <c r="A104" s="26">
        <v>5</v>
      </c>
      <c r="B104" s="35">
        <f t="shared" si="142"/>
        <v>0.74860933333333302</v>
      </c>
      <c r="C104" s="34">
        <f t="shared" si="134"/>
        <v>0.77777633333333296</v>
      </c>
      <c r="D104" s="23" t="s">
        <v>32</v>
      </c>
      <c r="E104" s="23" t="s">
        <v>33</v>
      </c>
      <c r="F104" s="23" t="s">
        <v>34</v>
      </c>
      <c r="G104" s="23" t="s">
        <v>35</v>
      </c>
      <c r="H104" s="23" t="s">
        <v>19</v>
      </c>
      <c r="I104" s="49" t="s">
        <v>31</v>
      </c>
      <c r="J104" s="49"/>
      <c r="K104" s="26">
        <v>5</v>
      </c>
      <c r="L104" s="35">
        <f t="shared" si="143"/>
        <v>0.74027333333333301</v>
      </c>
      <c r="M104" s="34">
        <f t="shared" si="135"/>
        <v>0.76735633333333297</v>
      </c>
      <c r="N104" s="23" t="s">
        <v>32</v>
      </c>
      <c r="O104" s="23" t="s">
        <v>33</v>
      </c>
      <c r="P104" s="23" t="s">
        <v>34</v>
      </c>
      <c r="Q104" s="23" t="s">
        <v>35</v>
      </c>
      <c r="R104" s="23" t="s">
        <v>19</v>
      </c>
      <c r="S104" s="49" t="s">
        <v>31</v>
      </c>
      <c r="V104" s="26">
        <v>5</v>
      </c>
      <c r="W104" s="35">
        <f t="shared" si="144"/>
        <v>0.72916533333333333</v>
      </c>
      <c r="X104" s="34">
        <f t="shared" si="136"/>
        <v>0.75347133333333338</v>
      </c>
      <c r="Y104" s="23" t="s">
        <v>32</v>
      </c>
      <c r="Z104" s="23" t="s">
        <v>33</v>
      </c>
      <c r="AA104" s="23" t="s">
        <v>34</v>
      </c>
      <c r="AB104" s="23" t="s">
        <v>35</v>
      </c>
      <c r="AC104" s="23" t="s">
        <v>19</v>
      </c>
      <c r="AD104" s="49" t="s">
        <v>31</v>
      </c>
      <c r="AF104" s="26">
        <v>5</v>
      </c>
      <c r="AG104" s="35">
        <f t="shared" si="145"/>
        <v>0.72082933333333299</v>
      </c>
      <c r="AH104" s="34">
        <f t="shared" si="137"/>
        <v>0.74305133333333295</v>
      </c>
      <c r="AI104" s="23" t="s">
        <v>32</v>
      </c>
      <c r="AJ104" s="23" t="s">
        <v>33</v>
      </c>
      <c r="AK104" s="23" t="s">
        <v>34</v>
      </c>
      <c r="AL104" s="23" t="s">
        <v>35</v>
      </c>
      <c r="AM104" s="23" t="s">
        <v>19</v>
      </c>
      <c r="AN104" s="49" t="s">
        <v>31</v>
      </c>
      <c r="AP104" s="26">
        <v>5</v>
      </c>
      <c r="AQ104" s="35">
        <f t="shared" si="146"/>
        <v>0.7097173333333332</v>
      </c>
      <c r="AR104" s="34">
        <f t="shared" si="138"/>
        <v>0.72916133333333322</v>
      </c>
      <c r="AS104" s="23" t="s">
        <v>32</v>
      </c>
      <c r="AT104" s="23" t="s">
        <v>33</v>
      </c>
      <c r="AU104" s="23" t="s">
        <v>34</v>
      </c>
      <c r="AV104" s="23" t="s">
        <v>35</v>
      </c>
      <c r="AW104" s="23" t="s">
        <v>19</v>
      </c>
      <c r="AX104" s="49" t="s">
        <v>31</v>
      </c>
      <c r="AY104" s="24"/>
      <c r="AZ104" s="26">
        <v>5</v>
      </c>
      <c r="BA104" s="35">
        <f t="shared" si="147"/>
        <v>0.70138533333333297</v>
      </c>
      <c r="BB104" s="34">
        <f t="shared" si="139"/>
        <v>0.71874633333333293</v>
      </c>
      <c r="BC104" s="23" t="s">
        <v>32</v>
      </c>
      <c r="BD104" s="23" t="s">
        <v>33</v>
      </c>
      <c r="BE104" s="23" t="s">
        <v>34</v>
      </c>
      <c r="BF104" s="23" t="s">
        <v>35</v>
      </c>
      <c r="BG104" s="23" t="s">
        <v>19</v>
      </c>
      <c r="BH104" s="49" t="s">
        <v>31</v>
      </c>
      <c r="BI104" s="24"/>
      <c r="BJ104" s="26">
        <v>5</v>
      </c>
      <c r="BK104" s="35">
        <f t="shared" si="148"/>
        <v>0.69027333333333318</v>
      </c>
      <c r="BL104" s="34">
        <f t="shared" si="140"/>
        <v>0.7048563333333332</v>
      </c>
      <c r="BM104" s="23" t="s">
        <v>32</v>
      </c>
      <c r="BN104" s="23" t="s">
        <v>33</v>
      </c>
      <c r="BO104" s="23" t="s">
        <v>34</v>
      </c>
      <c r="BP104" s="23" t="s">
        <v>35</v>
      </c>
      <c r="BQ104" s="23" t="s">
        <v>19</v>
      </c>
      <c r="BR104" s="49" t="s">
        <v>31</v>
      </c>
      <c r="BS104" s="24"/>
      <c r="BT104" s="26">
        <v>5</v>
      </c>
      <c r="BU104" s="35">
        <f t="shared" si="149"/>
        <v>0.67082933333333317</v>
      </c>
      <c r="BV104" s="34">
        <f t="shared" si="141"/>
        <v>0.68055133333333317</v>
      </c>
      <c r="BW104" s="23" t="s">
        <v>32</v>
      </c>
      <c r="BX104" s="23" t="s">
        <v>33</v>
      </c>
      <c r="BY104" s="23" t="s">
        <v>34</v>
      </c>
      <c r="BZ104" s="23" t="s">
        <v>35</v>
      </c>
      <c r="CA104" s="23" t="s">
        <v>19</v>
      </c>
      <c r="CB104" s="49" t="s">
        <v>31</v>
      </c>
      <c r="CC104" s="24"/>
      <c r="CD104">
        <v>7</v>
      </c>
      <c r="CG104">
        <f t="shared" si="150"/>
        <v>24.5</v>
      </c>
      <c r="CH104" s="24"/>
      <c r="CN104" s="1"/>
      <c r="CO104" s="10"/>
    </row>
    <row r="105" spans="1:93" x14ac:dyDescent="0.35">
      <c r="A105" s="51">
        <v>6</v>
      </c>
      <c r="B105" s="35">
        <f t="shared" si="142"/>
        <v>0.77777633333333296</v>
      </c>
      <c r="C105" s="34">
        <f t="shared" si="134"/>
        <v>0.8069433333333329</v>
      </c>
      <c r="D105" s="23" t="s">
        <v>31</v>
      </c>
      <c r="E105" s="23" t="s">
        <v>32</v>
      </c>
      <c r="F105" s="23" t="s">
        <v>33</v>
      </c>
      <c r="G105" s="23" t="s">
        <v>34</v>
      </c>
      <c r="H105" s="23" t="s">
        <v>35</v>
      </c>
      <c r="I105" s="49" t="s">
        <v>19</v>
      </c>
      <c r="J105" s="24"/>
      <c r="K105" s="51">
        <v>6</v>
      </c>
      <c r="L105" s="35">
        <f t="shared" si="143"/>
        <v>0.76735633333333297</v>
      </c>
      <c r="M105" s="34">
        <f t="shared" si="135"/>
        <v>0.79443933333333294</v>
      </c>
      <c r="N105" s="23" t="s">
        <v>31</v>
      </c>
      <c r="O105" s="23" t="s">
        <v>32</v>
      </c>
      <c r="P105" s="23" t="s">
        <v>33</v>
      </c>
      <c r="Q105" s="23" t="s">
        <v>34</v>
      </c>
      <c r="R105" s="23" t="s">
        <v>35</v>
      </c>
      <c r="S105" s="49" t="s">
        <v>19</v>
      </c>
      <c r="V105" s="51">
        <v>6</v>
      </c>
      <c r="W105" s="35">
        <f t="shared" si="144"/>
        <v>0.75347133333333338</v>
      </c>
      <c r="X105" s="34">
        <f t="shared" si="136"/>
        <v>0.77777733333333343</v>
      </c>
      <c r="Y105" s="23" t="s">
        <v>31</v>
      </c>
      <c r="Z105" s="23" t="s">
        <v>32</v>
      </c>
      <c r="AA105" s="23" t="s">
        <v>33</v>
      </c>
      <c r="AB105" s="23" t="s">
        <v>34</v>
      </c>
      <c r="AC105" s="23" t="s">
        <v>35</v>
      </c>
      <c r="AD105" s="49" t="s">
        <v>19</v>
      </c>
      <c r="AF105" s="51">
        <v>6</v>
      </c>
      <c r="AG105" s="35">
        <f t="shared" si="145"/>
        <v>0.74305133333333295</v>
      </c>
      <c r="AH105" s="34">
        <f t="shared" si="137"/>
        <v>0.76527333333333292</v>
      </c>
      <c r="AI105" s="23" t="s">
        <v>31</v>
      </c>
      <c r="AJ105" s="23" t="s">
        <v>32</v>
      </c>
      <c r="AK105" s="23" t="s">
        <v>33</v>
      </c>
      <c r="AL105" s="23" t="s">
        <v>34</v>
      </c>
      <c r="AM105" s="23" t="s">
        <v>35</v>
      </c>
      <c r="AN105" s="49" t="s">
        <v>19</v>
      </c>
      <c r="AP105" s="51">
        <v>6</v>
      </c>
      <c r="AQ105" s="35">
        <f t="shared" si="146"/>
        <v>0.72916133333333322</v>
      </c>
      <c r="AR105" s="34">
        <f t="shared" si="138"/>
        <v>0.74860533333333323</v>
      </c>
      <c r="AS105" s="23" t="s">
        <v>31</v>
      </c>
      <c r="AT105" s="23" t="s">
        <v>32</v>
      </c>
      <c r="AU105" s="23" t="s">
        <v>33</v>
      </c>
      <c r="AV105" s="23" t="s">
        <v>34</v>
      </c>
      <c r="AW105" s="23" t="s">
        <v>35</v>
      </c>
      <c r="AX105" s="49" t="s">
        <v>19</v>
      </c>
      <c r="AY105" s="24"/>
      <c r="AZ105" s="51">
        <v>6</v>
      </c>
      <c r="BA105" s="35">
        <f t="shared" si="147"/>
        <v>0.71874633333333293</v>
      </c>
      <c r="BB105" s="34">
        <f t="shared" si="139"/>
        <v>0.73610733333333289</v>
      </c>
      <c r="BC105" s="23" t="s">
        <v>31</v>
      </c>
      <c r="BD105" s="23" t="s">
        <v>32</v>
      </c>
      <c r="BE105" s="23" t="s">
        <v>33</v>
      </c>
      <c r="BF105" s="23" t="s">
        <v>34</v>
      </c>
      <c r="BG105" s="23" t="s">
        <v>35</v>
      </c>
      <c r="BH105" s="49" t="s">
        <v>19</v>
      </c>
      <c r="BI105" s="24"/>
      <c r="BJ105" s="51">
        <v>6</v>
      </c>
      <c r="BK105" s="35">
        <f t="shared" si="148"/>
        <v>0.7048563333333332</v>
      </c>
      <c r="BL105" s="34">
        <f t="shared" si="140"/>
        <v>0.71943933333333321</v>
      </c>
      <c r="BM105" s="23" t="s">
        <v>31</v>
      </c>
      <c r="BN105" s="23" t="s">
        <v>32</v>
      </c>
      <c r="BO105" s="23" t="s">
        <v>33</v>
      </c>
      <c r="BP105" s="23" t="s">
        <v>34</v>
      </c>
      <c r="BQ105" s="23" t="s">
        <v>35</v>
      </c>
      <c r="BR105" s="49" t="s">
        <v>19</v>
      </c>
      <c r="BS105" s="24"/>
      <c r="BT105" s="51">
        <v>6</v>
      </c>
      <c r="BU105" s="35">
        <f t="shared" si="149"/>
        <v>0.68055133333333317</v>
      </c>
      <c r="BV105" s="34">
        <f t="shared" si="141"/>
        <v>0.69027333333333318</v>
      </c>
      <c r="BW105" s="23" t="s">
        <v>31</v>
      </c>
      <c r="BX105" s="23" t="s">
        <v>32</v>
      </c>
      <c r="BY105" s="23" t="s">
        <v>33</v>
      </c>
      <c r="BZ105" s="23" t="s">
        <v>34</v>
      </c>
      <c r="CA105" s="23" t="s">
        <v>35</v>
      </c>
      <c r="CB105" s="49" t="s">
        <v>19</v>
      </c>
      <c r="CC105" s="24"/>
      <c r="CD105">
        <v>6</v>
      </c>
      <c r="CG105">
        <f t="shared" si="150"/>
        <v>21</v>
      </c>
      <c r="CH105" s="24"/>
      <c r="CN105" s="1"/>
      <c r="CO105" s="10"/>
    </row>
    <row r="106" spans="1:93" x14ac:dyDescent="0.35">
      <c r="A106" s="24"/>
      <c r="B106" s="24"/>
      <c r="C106" s="24"/>
      <c r="D106" s="24"/>
      <c r="E106" s="24"/>
      <c r="F106" s="24"/>
      <c r="G106" s="24"/>
      <c r="H106" s="24"/>
      <c r="I106" s="24"/>
      <c r="J106" s="24"/>
      <c r="K106" s="24"/>
      <c r="L106" s="24"/>
      <c r="M106" s="24"/>
      <c r="N106" s="24"/>
      <c r="O106" s="24"/>
      <c r="P106" s="24"/>
      <c r="Q106" s="24"/>
      <c r="R106" s="24"/>
      <c r="S106" s="24"/>
      <c r="V106" s="24"/>
      <c r="W106" s="24"/>
      <c r="X106" s="24"/>
      <c r="Y106" s="24"/>
      <c r="Z106" s="24"/>
      <c r="AA106" s="24"/>
      <c r="AB106" s="24"/>
      <c r="AC106" s="24"/>
      <c r="AD106" s="24"/>
      <c r="AF106" s="24"/>
      <c r="AG106" s="24"/>
      <c r="AH106" s="24"/>
      <c r="AI106" s="24"/>
      <c r="AJ106" s="24"/>
      <c r="AK106" s="24"/>
      <c r="AL106" s="24"/>
      <c r="AM106" s="24"/>
      <c r="AN106" s="24"/>
      <c r="AP106" s="24"/>
      <c r="AQ106" s="24"/>
      <c r="AR106" s="24"/>
      <c r="AS106" s="24"/>
      <c r="AT106" s="24"/>
      <c r="AU106" s="24"/>
      <c r="AV106" s="24"/>
      <c r="AW106" s="24"/>
      <c r="AX106" s="24"/>
      <c r="AY106" s="24"/>
      <c r="AZ106" s="24"/>
      <c r="BA106" s="24"/>
      <c r="BB106" s="24"/>
      <c r="BC106" s="24"/>
      <c r="BD106" s="24"/>
      <c r="BE106" s="24"/>
      <c r="BF106" s="24"/>
      <c r="BG106" s="24"/>
      <c r="BH106" s="24"/>
      <c r="BI106" s="24"/>
      <c r="BJ106" s="24"/>
      <c r="BK106" s="24"/>
      <c r="BL106" s="24"/>
      <c r="BM106" s="24"/>
      <c r="BN106" s="24"/>
      <c r="BO106" s="24"/>
      <c r="BP106" s="24"/>
      <c r="BQ106" s="24"/>
      <c r="BR106" s="24"/>
      <c r="BS106" s="24"/>
      <c r="BT106" s="24"/>
      <c r="BU106" s="24"/>
      <c r="BV106" s="24"/>
      <c r="BW106" s="24"/>
      <c r="BX106" s="24"/>
      <c r="BY106" s="24"/>
      <c r="BZ106" s="24"/>
      <c r="CA106" s="24"/>
      <c r="CB106" s="24"/>
      <c r="CC106" s="24"/>
      <c r="CJ106" s="28"/>
      <c r="CN106" s="1"/>
      <c r="CO106" s="10"/>
    </row>
    <row r="107" spans="1:93" x14ac:dyDescent="0.35">
      <c r="A107" s="24"/>
      <c r="B107" s="24"/>
      <c r="C107" s="24"/>
      <c r="D107" s="24"/>
      <c r="E107" s="24"/>
      <c r="F107" s="24"/>
      <c r="G107" s="24"/>
      <c r="H107" s="24"/>
      <c r="I107" s="24"/>
      <c r="J107" s="24"/>
      <c r="K107" s="24"/>
      <c r="L107" s="24"/>
      <c r="M107" s="24"/>
      <c r="N107" s="24"/>
      <c r="O107" s="24"/>
      <c r="P107" s="24"/>
      <c r="Q107" s="24"/>
      <c r="R107" s="24"/>
      <c r="S107" s="24"/>
      <c r="V107" s="24"/>
      <c r="W107" s="24"/>
      <c r="X107" s="24"/>
      <c r="Y107" s="24"/>
      <c r="Z107" s="24"/>
      <c r="AA107" s="24"/>
      <c r="AB107" s="24"/>
      <c r="AC107" s="24"/>
      <c r="AD107" s="24"/>
      <c r="AF107" s="24"/>
      <c r="AG107" s="24"/>
      <c r="AH107" s="24"/>
      <c r="AI107" s="24"/>
      <c r="AJ107" s="24"/>
      <c r="AK107" s="24"/>
      <c r="AL107" s="24"/>
      <c r="AM107" s="24"/>
      <c r="AN107" s="24"/>
      <c r="AP107" s="24"/>
      <c r="AQ107" s="24"/>
      <c r="AR107" s="24"/>
      <c r="AS107" s="24"/>
      <c r="AT107" s="24"/>
      <c r="AU107" s="24"/>
      <c r="AV107" s="24"/>
      <c r="AW107" s="24"/>
      <c r="AX107" s="24"/>
      <c r="AY107" s="24"/>
      <c r="AZ107" s="24"/>
      <c r="BA107" s="24"/>
      <c r="BB107" s="24"/>
      <c r="BC107" s="24"/>
      <c r="BD107" s="24"/>
      <c r="BE107" s="24"/>
      <c r="BF107" s="24"/>
      <c r="BG107" s="24"/>
      <c r="BH107" s="24"/>
      <c r="BI107" s="24"/>
      <c r="BJ107" s="24"/>
      <c r="BK107" s="24"/>
      <c r="BL107" s="24"/>
      <c r="BM107" s="24"/>
      <c r="BN107" s="24"/>
      <c r="BO107" s="24"/>
      <c r="BP107" s="24"/>
      <c r="BQ107" s="24"/>
      <c r="BR107" s="24"/>
      <c r="BS107" s="27"/>
      <c r="BT107" s="24"/>
      <c r="BU107" s="24"/>
      <c r="BV107" s="24"/>
      <c r="BW107" s="24"/>
      <c r="BX107" s="24"/>
      <c r="BY107" s="24"/>
      <c r="BZ107" s="24"/>
      <c r="CA107" s="24"/>
      <c r="CB107" s="24"/>
      <c r="CC107" s="27"/>
      <c r="CJ107" s="28"/>
      <c r="CN107" s="1"/>
      <c r="CO107" s="10"/>
    </row>
    <row r="108" spans="1:93" x14ac:dyDescent="0.35">
      <c r="A108" s="24"/>
      <c r="B108" s="24"/>
      <c r="C108" s="24"/>
      <c r="D108" s="24"/>
      <c r="E108" s="24"/>
      <c r="F108" s="24"/>
      <c r="G108" s="24"/>
      <c r="H108" s="24"/>
      <c r="I108" s="24"/>
      <c r="J108" s="24"/>
      <c r="K108" s="24"/>
      <c r="L108" s="24"/>
      <c r="M108" s="24"/>
      <c r="N108" s="24"/>
      <c r="O108" s="24"/>
      <c r="P108" s="24"/>
      <c r="Q108" s="24"/>
      <c r="R108" s="24"/>
      <c r="S108" s="24"/>
      <c r="V108" s="24"/>
      <c r="W108" s="24"/>
      <c r="X108" s="24"/>
      <c r="Y108" s="24"/>
      <c r="Z108" s="24"/>
      <c r="AA108" s="24"/>
      <c r="AB108" s="24"/>
      <c r="AC108" s="24"/>
      <c r="AD108" s="24"/>
      <c r="AF108" s="24"/>
      <c r="AG108" s="24"/>
      <c r="AH108" s="24"/>
      <c r="AI108" s="24"/>
      <c r="AJ108" s="24"/>
      <c r="AK108" s="24"/>
      <c r="AL108" s="24"/>
      <c r="AM108" s="24"/>
      <c r="AN108" s="24"/>
      <c r="AP108" s="24"/>
      <c r="AQ108" s="24"/>
      <c r="AR108" s="24"/>
      <c r="AS108" s="24"/>
      <c r="AT108" s="24"/>
      <c r="AU108" s="24"/>
      <c r="AV108" s="24"/>
      <c r="AW108" s="24"/>
      <c r="AX108" s="24"/>
      <c r="AY108" s="24"/>
      <c r="AZ108" s="24"/>
      <c r="BA108" s="24"/>
      <c r="BB108" s="24"/>
      <c r="BC108" s="24"/>
      <c r="BD108" s="24"/>
      <c r="BE108" s="24"/>
      <c r="BF108" s="24"/>
      <c r="BG108" s="24"/>
      <c r="BH108" s="24"/>
      <c r="BI108" s="24"/>
      <c r="BJ108" s="24"/>
      <c r="BK108" s="24"/>
      <c r="BL108" s="24"/>
      <c r="BM108" s="24"/>
      <c r="BN108" s="24"/>
      <c r="BO108" s="24"/>
      <c r="BP108" s="24"/>
      <c r="BQ108" s="24"/>
      <c r="BR108" s="24"/>
      <c r="BS108" s="24"/>
      <c r="BT108" s="24"/>
      <c r="BU108" s="24"/>
      <c r="BV108" s="24"/>
      <c r="BW108" s="24"/>
      <c r="BX108" s="24"/>
      <c r="BY108" s="24"/>
      <c r="BZ108" s="24"/>
      <c r="CA108" s="24"/>
      <c r="CB108" s="24"/>
      <c r="CC108" s="24"/>
      <c r="CJ108" s="28"/>
      <c r="CN108" s="1"/>
      <c r="CO108" s="10"/>
    </row>
    <row r="109" spans="1:93" x14ac:dyDescent="0.35">
      <c r="A109" s="27"/>
      <c r="B109" s="24"/>
      <c r="C109" s="24"/>
      <c r="D109" s="24"/>
      <c r="E109" s="24"/>
      <c r="F109" s="24"/>
      <c r="G109" s="24"/>
      <c r="H109" s="24"/>
      <c r="I109" s="24"/>
      <c r="J109" s="24"/>
      <c r="K109" s="27" t="s">
        <v>74</v>
      </c>
      <c r="L109" s="24"/>
      <c r="M109" s="24"/>
      <c r="N109" s="24"/>
      <c r="O109" s="24"/>
      <c r="P109" s="24"/>
      <c r="Q109" s="24"/>
      <c r="R109" s="24"/>
      <c r="S109" s="24"/>
      <c r="V109" s="27" t="s">
        <v>74</v>
      </c>
      <c r="W109" s="24"/>
      <c r="X109" s="24"/>
      <c r="Y109" s="24"/>
      <c r="Z109" s="24"/>
      <c r="AA109" s="24"/>
      <c r="AB109" s="24"/>
      <c r="AC109" s="24"/>
      <c r="AD109" s="24"/>
      <c r="AF109" s="27" t="s">
        <v>74</v>
      </c>
      <c r="AG109" s="24"/>
      <c r="AH109" s="24"/>
      <c r="AI109" s="24"/>
      <c r="AJ109" s="24"/>
      <c r="AK109" s="24"/>
      <c r="AL109" s="24"/>
      <c r="AM109" s="24"/>
      <c r="AN109" s="24"/>
      <c r="AP109" s="27" t="s">
        <v>74</v>
      </c>
      <c r="AQ109" s="24"/>
      <c r="AR109" s="24"/>
      <c r="AS109" s="24"/>
      <c r="AT109" s="24"/>
      <c r="AU109" s="24"/>
      <c r="AV109" s="24"/>
      <c r="AW109" s="24"/>
      <c r="AX109" s="24"/>
      <c r="AY109" s="24"/>
      <c r="AZ109" s="27" t="s">
        <v>74</v>
      </c>
      <c r="BA109" s="24"/>
      <c r="BB109" s="24"/>
      <c r="BC109" s="24"/>
      <c r="BD109" s="24"/>
      <c r="BE109" s="24"/>
      <c r="BF109" s="24"/>
      <c r="BG109" s="24"/>
      <c r="BH109" s="24"/>
      <c r="BI109" s="24"/>
      <c r="BJ109" s="27" t="s">
        <v>74</v>
      </c>
      <c r="BK109" s="24"/>
      <c r="BL109" s="24"/>
      <c r="BM109" s="24"/>
      <c r="BN109" s="24"/>
      <c r="BO109" s="24"/>
      <c r="BP109" s="24"/>
      <c r="BQ109" s="24"/>
      <c r="BR109" s="24"/>
      <c r="BT109" s="27" t="s">
        <v>74</v>
      </c>
      <c r="BU109" s="24"/>
      <c r="BV109" s="24"/>
      <c r="BW109" s="24"/>
      <c r="BX109" s="24"/>
      <c r="BY109" s="24"/>
      <c r="BZ109" s="24"/>
      <c r="CA109" s="24"/>
      <c r="CB109" s="24"/>
      <c r="CJ109" s="28"/>
      <c r="CN109" s="1"/>
      <c r="CO109" s="10"/>
    </row>
    <row r="110" spans="1:93" x14ac:dyDescent="0.35">
      <c r="A110" s="43"/>
      <c r="B110" s="44"/>
      <c r="C110" s="44"/>
      <c r="D110" s="44"/>
      <c r="E110" s="44"/>
      <c r="F110" s="44"/>
      <c r="G110" s="44"/>
      <c r="H110" s="44"/>
      <c r="I110" s="44"/>
      <c r="J110" s="44"/>
      <c r="K110" s="43" t="s">
        <v>21</v>
      </c>
      <c r="L110" s="44" t="s">
        <v>22</v>
      </c>
      <c r="M110" s="44" t="s">
        <v>23</v>
      </c>
      <c r="N110" s="44" t="s">
        <v>24</v>
      </c>
      <c r="O110" s="44" t="s">
        <v>25</v>
      </c>
      <c r="P110" s="44" t="s">
        <v>26</v>
      </c>
      <c r="Q110" s="44" t="s">
        <v>27</v>
      </c>
      <c r="R110" s="44" t="s">
        <v>28</v>
      </c>
      <c r="S110" s="44" t="s">
        <v>29</v>
      </c>
      <c r="V110" s="43" t="s">
        <v>21</v>
      </c>
      <c r="W110" s="44" t="s">
        <v>22</v>
      </c>
      <c r="X110" s="44" t="s">
        <v>23</v>
      </c>
      <c r="Y110" s="44" t="s">
        <v>24</v>
      </c>
      <c r="Z110" s="44" t="s">
        <v>25</v>
      </c>
      <c r="AA110" s="44" t="s">
        <v>26</v>
      </c>
      <c r="AB110" s="44" t="s">
        <v>27</v>
      </c>
      <c r="AC110" s="44" t="s">
        <v>28</v>
      </c>
      <c r="AD110" s="44" t="s">
        <v>29</v>
      </c>
      <c r="AF110" s="43" t="s">
        <v>21</v>
      </c>
      <c r="AG110" s="44" t="s">
        <v>22</v>
      </c>
      <c r="AH110" s="44" t="s">
        <v>23</v>
      </c>
      <c r="AI110" s="44" t="s">
        <v>24</v>
      </c>
      <c r="AJ110" s="44" t="s">
        <v>25</v>
      </c>
      <c r="AK110" s="44" t="s">
        <v>26</v>
      </c>
      <c r="AL110" s="44" t="s">
        <v>27</v>
      </c>
      <c r="AM110" s="44" t="s">
        <v>28</v>
      </c>
      <c r="AN110" s="44" t="s">
        <v>29</v>
      </c>
      <c r="AP110" s="43" t="s">
        <v>21</v>
      </c>
      <c r="AQ110" s="44" t="s">
        <v>22</v>
      </c>
      <c r="AR110" s="44" t="s">
        <v>23</v>
      </c>
      <c r="AS110" s="44" t="s">
        <v>24</v>
      </c>
      <c r="AT110" s="44" t="s">
        <v>25</v>
      </c>
      <c r="AU110" s="44" t="s">
        <v>26</v>
      </c>
      <c r="AV110" s="44" t="s">
        <v>27</v>
      </c>
      <c r="AW110" s="44" t="s">
        <v>28</v>
      </c>
      <c r="AX110" s="44" t="s">
        <v>29</v>
      </c>
      <c r="AY110" s="27"/>
      <c r="AZ110" s="43" t="s">
        <v>21</v>
      </c>
      <c r="BA110" s="44" t="s">
        <v>22</v>
      </c>
      <c r="BB110" s="44" t="s">
        <v>23</v>
      </c>
      <c r="BC110" s="44" t="s">
        <v>24</v>
      </c>
      <c r="BD110" s="44" t="s">
        <v>25</v>
      </c>
      <c r="BE110" s="44" t="s">
        <v>26</v>
      </c>
      <c r="BF110" s="44" t="s">
        <v>27</v>
      </c>
      <c r="BG110" s="44" t="s">
        <v>28</v>
      </c>
      <c r="BH110" s="44" t="s">
        <v>29</v>
      </c>
      <c r="BI110" s="27"/>
      <c r="BJ110" s="43" t="s">
        <v>21</v>
      </c>
      <c r="BK110" s="44" t="s">
        <v>22</v>
      </c>
      <c r="BL110" s="44" t="s">
        <v>23</v>
      </c>
      <c r="BM110" s="44" t="s">
        <v>24</v>
      </c>
      <c r="BN110" s="44" t="s">
        <v>25</v>
      </c>
      <c r="BO110" s="44" t="s">
        <v>26</v>
      </c>
      <c r="BP110" s="44" t="s">
        <v>27</v>
      </c>
      <c r="BQ110" s="44" t="s">
        <v>28</v>
      </c>
      <c r="BR110" s="44" t="s">
        <v>29</v>
      </c>
      <c r="BS110" s="24"/>
      <c r="BT110" s="43" t="s">
        <v>21</v>
      </c>
      <c r="BU110" s="44" t="s">
        <v>22</v>
      </c>
      <c r="BV110" s="44" t="s">
        <v>23</v>
      </c>
      <c r="BW110" s="44" t="s">
        <v>24</v>
      </c>
      <c r="BX110" s="44" t="s">
        <v>25</v>
      </c>
      <c r="BY110" s="44" t="s">
        <v>26</v>
      </c>
      <c r="BZ110" s="44" t="s">
        <v>27</v>
      </c>
      <c r="CA110" s="44" t="s">
        <v>28</v>
      </c>
      <c r="CB110" s="44" t="s">
        <v>29</v>
      </c>
      <c r="CC110" s="24"/>
      <c r="CD110" s="44" t="s">
        <v>75</v>
      </c>
      <c r="CJ110" s="28"/>
    </row>
    <row r="111" spans="1:93" x14ac:dyDescent="0.35">
      <c r="A111" s="190"/>
      <c r="B111" s="34"/>
      <c r="C111" s="34"/>
      <c r="D111" s="33"/>
      <c r="E111" s="33"/>
      <c r="F111" s="33"/>
      <c r="G111" s="33"/>
      <c r="H111" s="33"/>
      <c r="I111" s="48"/>
      <c r="J111" s="100"/>
      <c r="K111" s="190" t="s">
        <v>76</v>
      </c>
      <c r="L111" s="34">
        <v>0.33333333333333331</v>
      </c>
      <c r="M111" s="34">
        <f>L111+0.009028</f>
        <v>0.3423613333333333</v>
      </c>
      <c r="N111" s="33" t="s">
        <v>19</v>
      </c>
      <c r="O111" s="33" t="s">
        <v>31</v>
      </c>
      <c r="P111" s="33" t="s">
        <v>32</v>
      </c>
      <c r="Q111" s="33" t="s">
        <v>33</v>
      </c>
      <c r="R111" s="33" t="s">
        <v>34</v>
      </c>
      <c r="S111" s="48" t="s">
        <v>35</v>
      </c>
      <c r="V111" s="190" t="s">
        <v>76</v>
      </c>
      <c r="W111" s="34">
        <v>0.33333333333333331</v>
      </c>
      <c r="X111" s="34">
        <f>W111+0.009028</f>
        <v>0.3423613333333333</v>
      </c>
      <c r="Y111" s="33" t="s">
        <v>19</v>
      </c>
      <c r="Z111" s="33" t="s">
        <v>31</v>
      </c>
      <c r="AA111" s="33" t="s">
        <v>32</v>
      </c>
      <c r="AB111" s="33" t="s">
        <v>33</v>
      </c>
      <c r="AC111" s="33" t="s">
        <v>34</v>
      </c>
      <c r="AD111" s="48" t="s">
        <v>35</v>
      </c>
      <c r="AF111" s="190" t="s">
        <v>76</v>
      </c>
      <c r="AG111" s="34">
        <v>0.33333333333333331</v>
      </c>
      <c r="AH111" s="34">
        <f>AG111+0.009028</f>
        <v>0.3423613333333333</v>
      </c>
      <c r="AI111" s="33" t="s">
        <v>19</v>
      </c>
      <c r="AJ111" s="33" t="s">
        <v>31</v>
      </c>
      <c r="AK111" s="33" t="s">
        <v>32</v>
      </c>
      <c r="AL111" s="33" t="s">
        <v>33</v>
      </c>
      <c r="AM111" s="33" t="s">
        <v>34</v>
      </c>
      <c r="AN111" s="48" t="s">
        <v>35</v>
      </c>
      <c r="AP111" s="190" t="s">
        <v>76</v>
      </c>
      <c r="AQ111" s="34">
        <v>0.33333333333333331</v>
      </c>
      <c r="AR111" s="34">
        <f>AQ111+0.009028</f>
        <v>0.3423613333333333</v>
      </c>
      <c r="AS111" s="33" t="s">
        <v>19</v>
      </c>
      <c r="AT111" s="33" t="s">
        <v>31</v>
      </c>
      <c r="AU111" s="33" t="s">
        <v>32</v>
      </c>
      <c r="AV111" s="33" t="s">
        <v>33</v>
      </c>
      <c r="AW111" s="33" t="s">
        <v>34</v>
      </c>
      <c r="AX111" s="48" t="s">
        <v>35</v>
      </c>
      <c r="AY111" s="24"/>
      <c r="AZ111" s="190" t="s">
        <v>76</v>
      </c>
      <c r="BA111" s="34">
        <v>0.33333333333333331</v>
      </c>
      <c r="BB111" s="34">
        <f>BA111+0.009028</f>
        <v>0.3423613333333333</v>
      </c>
      <c r="BC111" s="33" t="s">
        <v>19</v>
      </c>
      <c r="BD111" s="33" t="s">
        <v>31</v>
      </c>
      <c r="BE111" s="33" t="s">
        <v>32</v>
      </c>
      <c r="BF111" s="33" t="s">
        <v>33</v>
      </c>
      <c r="BG111" s="33" t="s">
        <v>34</v>
      </c>
      <c r="BH111" s="48" t="s">
        <v>35</v>
      </c>
      <c r="BI111" s="24"/>
      <c r="BJ111" s="190" t="s">
        <v>76</v>
      </c>
      <c r="BK111" s="34">
        <v>0.33333333333333331</v>
      </c>
      <c r="BL111" s="34">
        <f>BK111+0.009028</f>
        <v>0.3423613333333333</v>
      </c>
      <c r="BM111" s="33" t="s">
        <v>19</v>
      </c>
      <c r="BN111" s="33" t="s">
        <v>31</v>
      </c>
      <c r="BO111" s="33" t="s">
        <v>32</v>
      </c>
      <c r="BP111" s="33" t="s">
        <v>33</v>
      </c>
      <c r="BQ111" s="33" t="s">
        <v>34</v>
      </c>
      <c r="BR111" s="48" t="s">
        <v>35</v>
      </c>
      <c r="BS111" s="24"/>
      <c r="BT111" s="190" t="s">
        <v>76</v>
      </c>
      <c r="BU111" s="34">
        <v>0.33333333333333331</v>
      </c>
      <c r="BV111" s="34">
        <f>BU111+0.009028</f>
        <v>0.3423613333333333</v>
      </c>
      <c r="BW111" s="33" t="s">
        <v>19</v>
      </c>
      <c r="BX111" s="33" t="s">
        <v>31</v>
      </c>
      <c r="BY111" s="33" t="s">
        <v>32</v>
      </c>
      <c r="BZ111" s="33" t="s">
        <v>33</v>
      </c>
      <c r="CA111" s="33" t="s">
        <v>34</v>
      </c>
      <c r="CB111" s="48" t="s">
        <v>35</v>
      </c>
      <c r="CC111" s="24"/>
    </row>
    <row r="112" spans="1:93" x14ac:dyDescent="0.35">
      <c r="A112" s="191"/>
      <c r="B112" s="35"/>
      <c r="C112" s="34"/>
      <c r="D112" s="23"/>
      <c r="E112" s="23"/>
      <c r="F112" s="23"/>
      <c r="G112" s="23"/>
      <c r="H112" s="23"/>
      <c r="I112" s="49"/>
      <c r="J112" s="24"/>
      <c r="K112" s="191"/>
      <c r="L112" s="35">
        <f>M111</f>
        <v>0.3423613333333333</v>
      </c>
      <c r="M112" s="34">
        <f t="shared" ref="M112:M116" si="151">L112+0.009028</f>
        <v>0.35138933333333328</v>
      </c>
      <c r="N112" s="23" t="s">
        <v>35</v>
      </c>
      <c r="O112" s="23" t="s">
        <v>19</v>
      </c>
      <c r="P112" s="23" t="s">
        <v>31</v>
      </c>
      <c r="Q112" s="23" t="s">
        <v>32</v>
      </c>
      <c r="R112" s="23" t="s">
        <v>33</v>
      </c>
      <c r="S112" s="49" t="s">
        <v>34</v>
      </c>
      <c r="V112" s="191"/>
      <c r="W112" s="35">
        <f>X111</f>
        <v>0.3423613333333333</v>
      </c>
      <c r="X112" s="34">
        <f t="shared" ref="X112:X116" si="152">W112+0.009028</f>
        <v>0.35138933333333328</v>
      </c>
      <c r="Y112" s="23" t="s">
        <v>35</v>
      </c>
      <c r="Z112" s="23" t="s">
        <v>19</v>
      </c>
      <c r="AA112" s="23" t="s">
        <v>31</v>
      </c>
      <c r="AB112" s="23" t="s">
        <v>32</v>
      </c>
      <c r="AC112" s="23" t="s">
        <v>33</v>
      </c>
      <c r="AD112" s="49" t="s">
        <v>34</v>
      </c>
      <c r="AF112" s="191"/>
      <c r="AG112" s="35">
        <f>AH111</f>
        <v>0.3423613333333333</v>
      </c>
      <c r="AH112" s="34">
        <f t="shared" ref="AH112:AH116" si="153">AG112+0.009028</f>
        <v>0.35138933333333328</v>
      </c>
      <c r="AI112" s="23" t="s">
        <v>35</v>
      </c>
      <c r="AJ112" s="23" t="s">
        <v>19</v>
      </c>
      <c r="AK112" s="23" t="s">
        <v>31</v>
      </c>
      <c r="AL112" s="23" t="s">
        <v>32</v>
      </c>
      <c r="AM112" s="23" t="s">
        <v>33</v>
      </c>
      <c r="AN112" s="49" t="s">
        <v>34</v>
      </c>
      <c r="AP112" s="191"/>
      <c r="AQ112" s="35">
        <f>AR111</f>
        <v>0.3423613333333333</v>
      </c>
      <c r="AR112" s="34">
        <f t="shared" ref="AR112:AR116" si="154">AQ112+0.009028</f>
        <v>0.35138933333333328</v>
      </c>
      <c r="AS112" s="23" t="s">
        <v>35</v>
      </c>
      <c r="AT112" s="23" t="s">
        <v>19</v>
      </c>
      <c r="AU112" s="23" t="s">
        <v>31</v>
      </c>
      <c r="AV112" s="23" t="s">
        <v>32</v>
      </c>
      <c r="AW112" s="23" t="s">
        <v>33</v>
      </c>
      <c r="AX112" s="49" t="s">
        <v>34</v>
      </c>
      <c r="AY112" s="24"/>
      <c r="AZ112" s="191"/>
      <c r="BA112" s="35">
        <f>BB111</f>
        <v>0.3423613333333333</v>
      </c>
      <c r="BB112" s="34">
        <f t="shared" ref="BB112:BB116" si="155">BA112+0.009028</f>
        <v>0.35138933333333328</v>
      </c>
      <c r="BC112" s="23" t="s">
        <v>35</v>
      </c>
      <c r="BD112" s="23" t="s">
        <v>19</v>
      </c>
      <c r="BE112" s="23" t="s">
        <v>31</v>
      </c>
      <c r="BF112" s="23" t="s">
        <v>32</v>
      </c>
      <c r="BG112" s="23" t="s">
        <v>33</v>
      </c>
      <c r="BH112" s="49" t="s">
        <v>34</v>
      </c>
      <c r="BI112" s="24"/>
      <c r="BJ112" s="191"/>
      <c r="BK112" s="35">
        <f>BL111</f>
        <v>0.3423613333333333</v>
      </c>
      <c r="BL112" s="34">
        <f t="shared" ref="BL112:BL116" si="156">BK112+0.009028</f>
        <v>0.35138933333333328</v>
      </c>
      <c r="BM112" s="23" t="s">
        <v>35</v>
      </c>
      <c r="BN112" s="23" t="s">
        <v>19</v>
      </c>
      <c r="BO112" s="23" t="s">
        <v>31</v>
      </c>
      <c r="BP112" s="23" t="s">
        <v>32</v>
      </c>
      <c r="BQ112" s="23" t="s">
        <v>33</v>
      </c>
      <c r="BR112" s="49" t="s">
        <v>34</v>
      </c>
      <c r="BS112" s="24"/>
      <c r="BT112" s="191"/>
      <c r="BU112" s="35">
        <f>BV111</f>
        <v>0.3423613333333333</v>
      </c>
      <c r="BV112" s="34">
        <f t="shared" ref="BV112:BV116" si="157">BU112+0.009028</f>
        <v>0.35138933333333328</v>
      </c>
      <c r="BW112" s="23" t="s">
        <v>35</v>
      </c>
      <c r="BX112" s="23" t="s">
        <v>19</v>
      </c>
      <c r="BY112" s="23" t="s">
        <v>31</v>
      </c>
      <c r="BZ112" s="23" t="s">
        <v>32</v>
      </c>
      <c r="CA112" s="23" t="s">
        <v>33</v>
      </c>
      <c r="CB112" s="49" t="s">
        <v>34</v>
      </c>
      <c r="CC112" s="24"/>
    </row>
    <row r="113" spans="1:87" x14ac:dyDescent="0.35">
      <c r="A113" s="191"/>
      <c r="B113" s="35"/>
      <c r="C113" s="34"/>
      <c r="D113" s="23"/>
      <c r="E113" s="23"/>
      <c r="F113" s="23"/>
      <c r="G113" s="23"/>
      <c r="H113" s="23"/>
      <c r="I113" s="49"/>
      <c r="J113" s="24"/>
      <c r="K113" s="191"/>
      <c r="L113" s="35">
        <f t="shared" ref="L113:L116" si="158">M112</f>
        <v>0.35138933333333328</v>
      </c>
      <c r="M113" s="34">
        <f t="shared" si="151"/>
        <v>0.36041733333333326</v>
      </c>
      <c r="N113" s="23" t="s">
        <v>34</v>
      </c>
      <c r="O113" s="23" t="s">
        <v>35</v>
      </c>
      <c r="P113" s="23" t="s">
        <v>19</v>
      </c>
      <c r="Q113" s="23" t="s">
        <v>31</v>
      </c>
      <c r="R113" s="23" t="s">
        <v>32</v>
      </c>
      <c r="S113" s="49" t="s">
        <v>33</v>
      </c>
      <c r="V113" s="191"/>
      <c r="W113" s="35">
        <f t="shared" ref="W113:W116" si="159">X112</f>
        <v>0.35138933333333328</v>
      </c>
      <c r="X113" s="34">
        <f t="shared" si="152"/>
        <v>0.36041733333333326</v>
      </c>
      <c r="Y113" s="23" t="s">
        <v>34</v>
      </c>
      <c r="Z113" s="23" t="s">
        <v>35</v>
      </c>
      <c r="AA113" s="23" t="s">
        <v>19</v>
      </c>
      <c r="AB113" s="23" t="s">
        <v>31</v>
      </c>
      <c r="AC113" s="23" t="s">
        <v>32</v>
      </c>
      <c r="AD113" s="49" t="s">
        <v>33</v>
      </c>
      <c r="AF113" s="191"/>
      <c r="AG113" s="35">
        <f t="shared" ref="AG113:AG116" si="160">AH112</f>
        <v>0.35138933333333328</v>
      </c>
      <c r="AH113" s="34">
        <f t="shared" si="153"/>
        <v>0.36041733333333326</v>
      </c>
      <c r="AI113" s="23" t="s">
        <v>34</v>
      </c>
      <c r="AJ113" s="23" t="s">
        <v>35</v>
      </c>
      <c r="AK113" s="23" t="s">
        <v>19</v>
      </c>
      <c r="AL113" s="23" t="s">
        <v>31</v>
      </c>
      <c r="AM113" s="23" t="s">
        <v>32</v>
      </c>
      <c r="AN113" s="49" t="s">
        <v>33</v>
      </c>
      <c r="AP113" s="191"/>
      <c r="AQ113" s="35">
        <f t="shared" ref="AQ113:AQ116" si="161">AR112</f>
        <v>0.35138933333333328</v>
      </c>
      <c r="AR113" s="34">
        <f t="shared" si="154"/>
        <v>0.36041733333333326</v>
      </c>
      <c r="AS113" s="23" t="s">
        <v>34</v>
      </c>
      <c r="AT113" s="23" t="s">
        <v>35</v>
      </c>
      <c r="AU113" s="23" t="s">
        <v>19</v>
      </c>
      <c r="AV113" s="23" t="s">
        <v>31</v>
      </c>
      <c r="AW113" s="23" t="s">
        <v>32</v>
      </c>
      <c r="AX113" s="49" t="s">
        <v>33</v>
      </c>
      <c r="AY113" s="24"/>
      <c r="AZ113" s="191"/>
      <c r="BA113" s="35">
        <f t="shared" ref="BA113:BA116" si="162">BB112</f>
        <v>0.35138933333333328</v>
      </c>
      <c r="BB113" s="34">
        <f t="shared" si="155"/>
        <v>0.36041733333333326</v>
      </c>
      <c r="BC113" s="23" t="s">
        <v>34</v>
      </c>
      <c r="BD113" s="23" t="s">
        <v>35</v>
      </c>
      <c r="BE113" s="23" t="s">
        <v>19</v>
      </c>
      <c r="BF113" s="23" t="s">
        <v>31</v>
      </c>
      <c r="BG113" s="23" t="s">
        <v>32</v>
      </c>
      <c r="BH113" s="49" t="s">
        <v>33</v>
      </c>
      <c r="BI113" s="24"/>
      <c r="BJ113" s="191"/>
      <c r="BK113" s="35">
        <f t="shared" ref="BK113:BK116" si="163">BL112</f>
        <v>0.35138933333333328</v>
      </c>
      <c r="BL113" s="34">
        <f t="shared" si="156"/>
        <v>0.36041733333333326</v>
      </c>
      <c r="BM113" s="23" t="s">
        <v>34</v>
      </c>
      <c r="BN113" s="23" t="s">
        <v>35</v>
      </c>
      <c r="BO113" s="23" t="s">
        <v>19</v>
      </c>
      <c r="BP113" s="23" t="s">
        <v>31</v>
      </c>
      <c r="BQ113" s="23" t="s">
        <v>32</v>
      </c>
      <c r="BR113" s="49" t="s">
        <v>33</v>
      </c>
      <c r="BS113" s="24"/>
      <c r="BT113" s="191"/>
      <c r="BU113" s="35">
        <f t="shared" ref="BU113:BU116" si="164">BV112</f>
        <v>0.35138933333333328</v>
      </c>
      <c r="BV113" s="34">
        <f t="shared" si="157"/>
        <v>0.36041733333333326</v>
      </c>
      <c r="BW113" s="23" t="s">
        <v>34</v>
      </c>
      <c r="BX113" s="23" t="s">
        <v>35</v>
      </c>
      <c r="BY113" s="23" t="s">
        <v>19</v>
      </c>
      <c r="BZ113" s="23" t="s">
        <v>31</v>
      </c>
      <c r="CA113" s="23" t="s">
        <v>32</v>
      </c>
      <c r="CB113" s="49" t="s">
        <v>33</v>
      </c>
      <c r="CC113" s="24"/>
    </row>
    <row r="114" spans="1:87" x14ac:dyDescent="0.35">
      <c r="A114" s="191"/>
      <c r="B114" s="35"/>
      <c r="C114" s="34"/>
      <c r="D114" s="23"/>
      <c r="E114" s="23"/>
      <c r="F114" s="23"/>
      <c r="G114" s="23"/>
      <c r="H114" s="23"/>
      <c r="I114" s="49"/>
      <c r="J114" s="24"/>
      <c r="K114" s="191"/>
      <c r="L114" s="35">
        <f t="shared" si="158"/>
        <v>0.36041733333333326</v>
      </c>
      <c r="M114" s="34">
        <f t="shared" si="151"/>
        <v>0.36944533333333324</v>
      </c>
      <c r="N114" s="23" t="s">
        <v>33</v>
      </c>
      <c r="O114" s="23" t="s">
        <v>34</v>
      </c>
      <c r="P114" s="23" t="s">
        <v>35</v>
      </c>
      <c r="Q114" s="23" t="s">
        <v>19</v>
      </c>
      <c r="R114" s="23" t="s">
        <v>31</v>
      </c>
      <c r="S114" s="49" t="s">
        <v>32</v>
      </c>
      <c r="V114" s="191"/>
      <c r="W114" s="35">
        <f t="shared" si="159"/>
        <v>0.36041733333333326</v>
      </c>
      <c r="X114" s="34">
        <f t="shared" si="152"/>
        <v>0.36944533333333324</v>
      </c>
      <c r="Y114" s="23" t="s">
        <v>33</v>
      </c>
      <c r="Z114" s="23" t="s">
        <v>34</v>
      </c>
      <c r="AA114" s="23" t="s">
        <v>35</v>
      </c>
      <c r="AB114" s="23" t="s">
        <v>19</v>
      </c>
      <c r="AC114" s="23" t="s">
        <v>31</v>
      </c>
      <c r="AD114" s="49" t="s">
        <v>32</v>
      </c>
      <c r="AF114" s="191"/>
      <c r="AG114" s="35">
        <f t="shared" si="160"/>
        <v>0.36041733333333326</v>
      </c>
      <c r="AH114" s="34">
        <f t="shared" si="153"/>
        <v>0.36944533333333324</v>
      </c>
      <c r="AI114" s="23" t="s">
        <v>33</v>
      </c>
      <c r="AJ114" s="23" t="s">
        <v>34</v>
      </c>
      <c r="AK114" s="23" t="s">
        <v>35</v>
      </c>
      <c r="AL114" s="23" t="s">
        <v>19</v>
      </c>
      <c r="AM114" s="23" t="s">
        <v>31</v>
      </c>
      <c r="AN114" s="49" t="s">
        <v>32</v>
      </c>
      <c r="AP114" s="191"/>
      <c r="AQ114" s="35">
        <f t="shared" si="161"/>
        <v>0.36041733333333326</v>
      </c>
      <c r="AR114" s="34">
        <f t="shared" si="154"/>
        <v>0.36944533333333324</v>
      </c>
      <c r="AS114" s="23" t="s">
        <v>33</v>
      </c>
      <c r="AT114" s="23" t="s">
        <v>34</v>
      </c>
      <c r="AU114" s="23" t="s">
        <v>35</v>
      </c>
      <c r="AV114" s="23" t="s">
        <v>19</v>
      </c>
      <c r="AW114" s="23" t="s">
        <v>31</v>
      </c>
      <c r="AX114" s="49" t="s">
        <v>32</v>
      </c>
      <c r="AY114" s="24"/>
      <c r="AZ114" s="191"/>
      <c r="BA114" s="35">
        <f t="shared" si="162"/>
        <v>0.36041733333333326</v>
      </c>
      <c r="BB114" s="34">
        <f t="shared" si="155"/>
        <v>0.36944533333333324</v>
      </c>
      <c r="BC114" s="23" t="s">
        <v>33</v>
      </c>
      <c r="BD114" s="23" t="s">
        <v>34</v>
      </c>
      <c r="BE114" s="23" t="s">
        <v>35</v>
      </c>
      <c r="BF114" s="23" t="s">
        <v>19</v>
      </c>
      <c r="BG114" s="23" t="s">
        <v>31</v>
      </c>
      <c r="BH114" s="49" t="s">
        <v>32</v>
      </c>
      <c r="BI114" s="24"/>
      <c r="BJ114" s="191"/>
      <c r="BK114" s="35">
        <f t="shared" si="163"/>
        <v>0.36041733333333326</v>
      </c>
      <c r="BL114" s="34">
        <f t="shared" si="156"/>
        <v>0.36944533333333324</v>
      </c>
      <c r="BM114" s="23" t="s">
        <v>33</v>
      </c>
      <c r="BN114" s="23" t="s">
        <v>34</v>
      </c>
      <c r="BO114" s="23" t="s">
        <v>35</v>
      </c>
      <c r="BP114" s="23" t="s">
        <v>19</v>
      </c>
      <c r="BQ114" s="23" t="s">
        <v>31</v>
      </c>
      <c r="BR114" s="49" t="s">
        <v>32</v>
      </c>
      <c r="BS114" s="24"/>
      <c r="BT114" s="191"/>
      <c r="BU114" s="35">
        <f t="shared" si="164"/>
        <v>0.36041733333333326</v>
      </c>
      <c r="BV114" s="34">
        <f t="shared" si="157"/>
        <v>0.36944533333333324</v>
      </c>
      <c r="BW114" s="23" t="s">
        <v>33</v>
      </c>
      <c r="BX114" s="23" t="s">
        <v>34</v>
      </c>
      <c r="BY114" s="23" t="s">
        <v>35</v>
      </c>
      <c r="BZ114" s="23" t="s">
        <v>19</v>
      </c>
      <c r="CA114" s="23" t="s">
        <v>31</v>
      </c>
      <c r="CB114" s="49" t="s">
        <v>32</v>
      </c>
      <c r="CC114" s="24"/>
    </row>
    <row r="115" spans="1:87" x14ac:dyDescent="0.35">
      <c r="A115" s="191"/>
      <c r="B115" s="35"/>
      <c r="C115" s="34"/>
      <c r="D115" s="23"/>
      <c r="E115" s="23"/>
      <c r="F115" s="23"/>
      <c r="G115" s="23"/>
      <c r="H115" s="23"/>
      <c r="I115" s="49"/>
      <c r="J115" s="24"/>
      <c r="K115" s="191"/>
      <c r="L115" s="35">
        <f t="shared" si="158"/>
        <v>0.36944533333333324</v>
      </c>
      <c r="M115" s="34">
        <f t="shared" si="151"/>
        <v>0.37847333333333322</v>
      </c>
      <c r="N115" s="23" t="s">
        <v>32</v>
      </c>
      <c r="O115" s="23" t="s">
        <v>33</v>
      </c>
      <c r="P115" s="23" t="s">
        <v>34</v>
      </c>
      <c r="Q115" s="23" t="s">
        <v>35</v>
      </c>
      <c r="R115" s="23" t="s">
        <v>19</v>
      </c>
      <c r="S115" s="49" t="s">
        <v>31</v>
      </c>
      <c r="V115" s="191"/>
      <c r="W115" s="35">
        <f t="shared" si="159"/>
        <v>0.36944533333333324</v>
      </c>
      <c r="X115" s="34">
        <f t="shared" si="152"/>
        <v>0.37847333333333322</v>
      </c>
      <c r="Y115" s="23" t="s">
        <v>32</v>
      </c>
      <c r="Z115" s="23" t="s">
        <v>33</v>
      </c>
      <c r="AA115" s="23" t="s">
        <v>34</v>
      </c>
      <c r="AB115" s="23" t="s">
        <v>35</v>
      </c>
      <c r="AC115" s="23" t="s">
        <v>19</v>
      </c>
      <c r="AD115" s="49" t="s">
        <v>31</v>
      </c>
      <c r="AF115" s="191"/>
      <c r="AG115" s="35">
        <f t="shared" si="160"/>
        <v>0.36944533333333324</v>
      </c>
      <c r="AH115" s="34">
        <f t="shared" si="153"/>
        <v>0.37847333333333322</v>
      </c>
      <c r="AI115" s="23" t="s">
        <v>32</v>
      </c>
      <c r="AJ115" s="23" t="s">
        <v>33</v>
      </c>
      <c r="AK115" s="23" t="s">
        <v>34</v>
      </c>
      <c r="AL115" s="23" t="s">
        <v>35</v>
      </c>
      <c r="AM115" s="23" t="s">
        <v>19</v>
      </c>
      <c r="AN115" s="49" t="s">
        <v>31</v>
      </c>
      <c r="AP115" s="191"/>
      <c r="AQ115" s="35">
        <f t="shared" si="161"/>
        <v>0.36944533333333324</v>
      </c>
      <c r="AR115" s="34">
        <f t="shared" si="154"/>
        <v>0.37847333333333322</v>
      </c>
      <c r="AS115" s="23" t="s">
        <v>32</v>
      </c>
      <c r="AT115" s="23" t="s">
        <v>33</v>
      </c>
      <c r="AU115" s="23" t="s">
        <v>34</v>
      </c>
      <c r="AV115" s="23" t="s">
        <v>35</v>
      </c>
      <c r="AW115" s="23" t="s">
        <v>19</v>
      </c>
      <c r="AX115" s="49" t="s">
        <v>31</v>
      </c>
      <c r="AY115" s="24"/>
      <c r="AZ115" s="191"/>
      <c r="BA115" s="35">
        <f t="shared" si="162"/>
        <v>0.36944533333333324</v>
      </c>
      <c r="BB115" s="34">
        <f t="shared" si="155"/>
        <v>0.37847333333333322</v>
      </c>
      <c r="BC115" s="23" t="s">
        <v>32</v>
      </c>
      <c r="BD115" s="23" t="s">
        <v>33</v>
      </c>
      <c r="BE115" s="23" t="s">
        <v>34</v>
      </c>
      <c r="BF115" s="23" t="s">
        <v>35</v>
      </c>
      <c r="BG115" s="23" t="s">
        <v>19</v>
      </c>
      <c r="BH115" s="49" t="s">
        <v>31</v>
      </c>
      <c r="BI115" s="24"/>
      <c r="BJ115" s="191"/>
      <c r="BK115" s="35">
        <f t="shared" si="163"/>
        <v>0.36944533333333324</v>
      </c>
      <c r="BL115" s="34">
        <f t="shared" si="156"/>
        <v>0.37847333333333322</v>
      </c>
      <c r="BM115" s="23" t="s">
        <v>32</v>
      </c>
      <c r="BN115" s="23" t="s">
        <v>33</v>
      </c>
      <c r="BO115" s="23" t="s">
        <v>34</v>
      </c>
      <c r="BP115" s="23" t="s">
        <v>35</v>
      </c>
      <c r="BQ115" s="23" t="s">
        <v>19</v>
      </c>
      <c r="BR115" s="49" t="s">
        <v>31</v>
      </c>
      <c r="BS115" s="24"/>
      <c r="BT115" s="191"/>
      <c r="BU115" s="35">
        <f t="shared" si="164"/>
        <v>0.36944533333333324</v>
      </c>
      <c r="BV115" s="34">
        <f t="shared" si="157"/>
        <v>0.37847333333333322</v>
      </c>
      <c r="BW115" s="23" t="s">
        <v>32</v>
      </c>
      <c r="BX115" s="23" t="s">
        <v>33</v>
      </c>
      <c r="BY115" s="23" t="s">
        <v>34</v>
      </c>
      <c r="BZ115" s="23" t="s">
        <v>35</v>
      </c>
      <c r="CA115" s="23" t="s">
        <v>19</v>
      </c>
      <c r="CB115" s="49" t="s">
        <v>31</v>
      </c>
      <c r="CC115" s="24"/>
    </row>
    <row r="116" spans="1:87" x14ac:dyDescent="0.35">
      <c r="A116" s="192"/>
      <c r="B116" s="35"/>
      <c r="C116" s="34"/>
      <c r="D116" s="23"/>
      <c r="E116" s="23"/>
      <c r="F116" s="23"/>
      <c r="G116" s="23"/>
      <c r="H116" s="23"/>
      <c r="I116" s="49"/>
      <c r="J116" s="49"/>
      <c r="K116" s="192"/>
      <c r="L116" s="35">
        <f t="shared" si="158"/>
        <v>0.37847333333333322</v>
      </c>
      <c r="M116" s="34">
        <f t="shared" si="151"/>
        <v>0.3875013333333332</v>
      </c>
      <c r="N116" s="23" t="s">
        <v>31</v>
      </c>
      <c r="O116" s="23" t="s">
        <v>32</v>
      </c>
      <c r="P116" s="23" t="s">
        <v>33</v>
      </c>
      <c r="Q116" s="23" t="s">
        <v>34</v>
      </c>
      <c r="R116" s="23" t="s">
        <v>35</v>
      </c>
      <c r="S116" s="49" t="s">
        <v>19</v>
      </c>
      <c r="V116" s="192"/>
      <c r="W116" s="35">
        <f t="shared" si="159"/>
        <v>0.37847333333333322</v>
      </c>
      <c r="X116" s="34">
        <f t="shared" si="152"/>
        <v>0.3875013333333332</v>
      </c>
      <c r="Y116" s="23" t="s">
        <v>31</v>
      </c>
      <c r="Z116" s="23" t="s">
        <v>32</v>
      </c>
      <c r="AA116" s="23" t="s">
        <v>33</v>
      </c>
      <c r="AB116" s="23" t="s">
        <v>34</v>
      </c>
      <c r="AC116" s="23" t="s">
        <v>35</v>
      </c>
      <c r="AD116" s="49" t="s">
        <v>19</v>
      </c>
      <c r="AF116" s="192"/>
      <c r="AG116" s="35">
        <f t="shared" si="160"/>
        <v>0.37847333333333322</v>
      </c>
      <c r="AH116" s="34">
        <f t="shared" si="153"/>
        <v>0.3875013333333332</v>
      </c>
      <c r="AI116" s="23" t="s">
        <v>31</v>
      </c>
      <c r="AJ116" s="23" t="s">
        <v>32</v>
      </c>
      <c r="AK116" s="23" t="s">
        <v>33</v>
      </c>
      <c r="AL116" s="23" t="s">
        <v>34</v>
      </c>
      <c r="AM116" s="23" t="s">
        <v>35</v>
      </c>
      <c r="AN116" s="49" t="s">
        <v>19</v>
      </c>
      <c r="AP116" s="192"/>
      <c r="AQ116" s="35">
        <f t="shared" si="161"/>
        <v>0.37847333333333322</v>
      </c>
      <c r="AR116" s="34">
        <f t="shared" si="154"/>
        <v>0.3875013333333332</v>
      </c>
      <c r="AS116" s="23" t="s">
        <v>31</v>
      </c>
      <c r="AT116" s="23" t="s">
        <v>32</v>
      </c>
      <c r="AU116" s="23" t="s">
        <v>33</v>
      </c>
      <c r="AV116" s="23" t="s">
        <v>34</v>
      </c>
      <c r="AW116" s="23" t="s">
        <v>35</v>
      </c>
      <c r="AX116" s="49" t="s">
        <v>19</v>
      </c>
      <c r="AY116" s="24"/>
      <c r="AZ116" s="192"/>
      <c r="BA116" s="35">
        <f t="shared" si="162"/>
        <v>0.37847333333333322</v>
      </c>
      <c r="BB116" s="34">
        <f t="shared" si="155"/>
        <v>0.3875013333333332</v>
      </c>
      <c r="BC116" s="23" t="s">
        <v>31</v>
      </c>
      <c r="BD116" s="23" t="s">
        <v>32</v>
      </c>
      <c r="BE116" s="23" t="s">
        <v>33</v>
      </c>
      <c r="BF116" s="23" t="s">
        <v>34</v>
      </c>
      <c r="BG116" s="23" t="s">
        <v>35</v>
      </c>
      <c r="BH116" s="49" t="s">
        <v>19</v>
      </c>
      <c r="BI116" s="24"/>
      <c r="BJ116" s="192"/>
      <c r="BK116" s="35">
        <f t="shared" si="163"/>
        <v>0.37847333333333322</v>
      </c>
      <c r="BL116" s="34">
        <f t="shared" si="156"/>
        <v>0.3875013333333332</v>
      </c>
      <c r="BM116" s="23" t="s">
        <v>31</v>
      </c>
      <c r="BN116" s="23" t="s">
        <v>32</v>
      </c>
      <c r="BO116" s="23" t="s">
        <v>33</v>
      </c>
      <c r="BP116" s="23" t="s">
        <v>34</v>
      </c>
      <c r="BQ116" s="23" t="s">
        <v>35</v>
      </c>
      <c r="BR116" s="49" t="s">
        <v>19</v>
      </c>
      <c r="BS116" s="24"/>
      <c r="BT116" s="192"/>
      <c r="BU116" s="35">
        <f t="shared" si="164"/>
        <v>0.37847333333333322</v>
      </c>
      <c r="BV116" s="34">
        <f t="shared" si="157"/>
        <v>0.3875013333333332</v>
      </c>
      <c r="BW116" s="23" t="s">
        <v>31</v>
      </c>
      <c r="BX116" s="23" t="s">
        <v>32</v>
      </c>
      <c r="BY116" s="23" t="s">
        <v>33</v>
      </c>
      <c r="BZ116" s="23" t="s">
        <v>34</v>
      </c>
      <c r="CA116" s="23" t="s">
        <v>35</v>
      </c>
      <c r="CB116" s="49" t="s">
        <v>19</v>
      </c>
      <c r="CC116" s="24"/>
    </row>
    <row r="117" spans="1:87" x14ac:dyDescent="0.35">
      <c r="A117" s="24"/>
      <c r="B117" s="24"/>
      <c r="C117" s="24"/>
      <c r="D117" s="24"/>
      <c r="E117" s="24"/>
      <c r="F117" s="24"/>
      <c r="G117" s="24"/>
      <c r="H117" s="24"/>
      <c r="I117" s="24"/>
      <c r="J117" s="24"/>
      <c r="K117" s="24"/>
      <c r="L117" s="24"/>
      <c r="M117" s="24"/>
      <c r="N117" s="24"/>
      <c r="O117" s="24"/>
      <c r="P117" s="24"/>
      <c r="Q117" s="24"/>
      <c r="R117" s="24"/>
      <c r="S117" s="24"/>
      <c r="V117" s="24"/>
      <c r="W117" s="24"/>
      <c r="X117" s="24"/>
      <c r="Y117" s="24"/>
      <c r="Z117" s="24"/>
      <c r="AA117" s="24"/>
      <c r="AB117" s="24"/>
      <c r="AC117" s="24"/>
      <c r="AD117" s="24"/>
      <c r="AF117" s="24"/>
      <c r="AG117" s="24"/>
      <c r="AH117" s="24"/>
      <c r="AI117" s="24"/>
      <c r="AJ117" s="24"/>
      <c r="AK117" s="24"/>
      <c r="AL117" s="24"/>
      <c r="AM117" s="24"/>
      <c r="AN117" s="24"/>
      <c r="AP117" s="24"/>
      <c r="AQ117" s="24"/>
      <c r="AR117" s="24"/>
      <c r="AS117" s="24"/>
      <c r="AT117" s="24"/>
      <c r="AU117" s="24"/>
      <c r="AV117" s="24"/>
      <c r="AW117" s="24"/>
      <c r="AX117" s="24"/>
      <c r="AY117" s="24"/>
      <c r="AZ117" s="24"/>
      <c r="BA117" s="24"/>
      <c r="BB117" s="24"/>
      <c r="BC117" s="24"/>
      <c r="BD117" s="24"/>
      <c r="BE117" s="24"/>
      <c r="BF117" s="24"/>
      <c r="BG117" s="24"/>
      <c r="BH117" s="24"/>
      <c r="BI117" s="24"/>
      <c r="BJ117" s="24"/>
      <c r="BK117" s="24"/>
      <c r="BL117" s="24"/>
      <c r="BM117" s="24"/>
      <c r="BN117" s="24"/>
      <c r="BO117" s="24"/>
      <c r="BP117" s="24"/>
      <c r="BQ117" s="24"/>
      <c r="BR117" s="24"/>
      <c r="BS117" s="24"/>
      <c r="BT117" s="24"/>
      <c r="BU117" s="24"/>
      <c r="BV117" s="24"/>
      <c r="BW117" s="24"/>
      <c r="BX117" s="24"/>
      <c r="BY117" s="24"/>
      <c r="BZ117" s="24"/>
      <c r="CA117" s="24"/>
      <c r="CB117" s="24"/>
      <c r="CC117" s="24"/>
    </row>
    <row r="118" spans="1:87" ht="15.5" x14ac:dyDescent="0.35">
      <c r="A118" s="63"/>
      <c r="B118" s="25"/>
      <c r="C118" s="24"/>
      <c r="D118" s="24"/>
      <c r="E118" s="24"/>
      <c r="F118" s="24"/>
      <c r="G118" s="24"/>
      <c r="H118" s="24"/>
      <c r="I118" s="24"/>
      <c r="J118" s="24"/>
      <c r="K118" s="63" t="s">
        <v>6</v>
      </c>
      <c r="L118" s="25">
        <f>M116+0.003472</f>
        <v>0.39097333333333317</v>
      </c>
      <c r="M118" s="24"/>
      <c r="N118" s="24"/>
      <c r="O118" s="24"/>
      <c r="P118" s="24"/>
      <c r="Q118" s="24"/>
      <c r="R118" s="24"/>
      <c r="S118" s="24"/>
      <c r="V118" s="63" t="s">
        <v>6</v>
      </c>
      <c r="W118" s="25">
        <f>X116+0.003472</f>
        <v>0.39097333333333317</v>
      </c>
      <c r="X118" s="24"/>
      <c r="Y118" s="24"/>
      <c r="Z118" s="24"/>
      <c r="AA118" s="24"/>
      <c r="AB118" s="24"/>
      <c r="AC118" s="24"/>
      <c r="AD118" s="24"/>
      <c r="AF118" s="63" t="s">
        <v>6</v>
      </c>
      <c r="AG118" s="25">
        <f>AH116+0.003472</f>
        <v>0.39097333333333317</v>
      </c>
      <c r="AH118" s="24"/>
      <c r="AI118" s="24"/>
      <c r="AJ118" s="24"/>
      <c r="AK118" s="24"/>
      <c r="AL118" s="24"/>
      <c r="AM118" s="24"/>
      <c r="AN118" s="24"/>
      <c r="AP118" s="63" t="s">
        <v>6</v>
      </c>
      <c r="AQ118" s="25">
        <f>AR116+0.003472</f>
        <v>0.39097333333333317</v>
      </c>
      <c r="AR118" s="24"/>
      <c r="AS118" s="24"/>
      <c r="AT118" s="24"/>
      <c r="AU118" s="24"/>
      <c r="AV118" s="24"/>
      <c r="AW118" s="24"/>
      <c r="AX118" s="24"/>
      <c r="AY118" s="24"/>
      <c r="AZ118" s="63" t="s">
        <v>6</v>
      </c>
      <c r="BA118" s="25">
        <f>BB116+0.003472</f>
        <v>0.39097333333333317</v>
      </c>
      <c r="BB118" s="24"/>
      <c r="BC118" s="24"/>
      <c r="BD118" s="24"/>
      <c r="BE118" s="24"/>
      <c r="BF118" s="24"/>
      <c r="BG118" s="24"/>
      <c r="BH118" s="24"/>
      <c r="BI118" s="24"/>
      <c r="BJ118" s="63" t="s">
        <v>6</v>
      </c>
      <c r="BK118" s="25">
        <f>BL116+0.003472</f>
        <v>0.39097333333333317</v>
      </c>
      <c r="BL118" s="24"/>
      <c r="BM118" s="24"/>
      <c r="BN118" s="24"/>
      <c r="BO118" s="24"/>
      <c r="BP118" s="24"/>
      <c r="BQ118" s="24"/>
      <c r="BR118" s="24"/>
      <c r="BS118" s="24"/>
      <c r="BT118" s="63" t="s">
        <v>6</v>
      </c>
      <c r="BU118" s="25">
        <f>BV116+0.003472</f>
        <v>0.39097333333333317</v>
      </c>
      <c r="BV118" s="24"/>
      <c r="BW118" s="24"/>
      <c r="BX118" s="24"/>
      <c r="BY118" s="24"/>
      <c r="BZ118" s="24"/>
      <c r="CA118" s="24"/>
      <c r="CB118" s="24"/>
      <c r="CC118" s="24"/>
    </row>
    <row r="119" spans="1:87" x14ac:dyDescent="0.35">
      <c r="A119" s="27"/>
      <c r="B119" s="24"/>
      <c r="C119" s="24"/>
      <c r="D119" s="24"/>
      <c r="E119" s="24"/>
      <c r="F119" s="24"/>
      <c r="G119" s="24"/>
      <c r="H119" s="24"/>
      <c r="I119" s="24"/>
      <c r="J119" s="24"/>
      <c r="K119" s="27" t="s">
        <v>45</v>
      </c>
      <c r="L119" s="24"/>
      <c r="M119" s="24"/>
      <c r="N119" s="24"/>
      <c r="O119" s="24"/>
      <c r="P119" s="24"/>
      <c r="Q119" s="24"/>
      <c r="R119" s="24"/>
      <c r="S119" s="24"/>
      <c r="V119" s="27" t="s">
        <v>45</v>
      </c>
      <c r="W119" s="24"/>
      <c r="X119" s="24"/>
      <c r="Y119" s="24"/>
      <c r="Z119" s="24"/>
      <c r="AA119" s="24"/>
      <c r="AB119" s="24"/>
      <c r="AC119" s="24"/>
      <c r="AD119" s="24"/>
      <c r="AF119" s="27" t="s">
        <v>45</v>
      </c>
      <c r="AG119" s="24"/>
      <c r="AH119" s="24"/>
      <c r="AI119" s="24"/>
      <c r="AJ119" s="24"/>
      <c r="AK119" s="24"/>
      <c r="AL119" s="24"/>
      <c r="AM119" s="24"/>
      <c r="AN119" s="24"/>
      <c r="AP119" s="27" t="s">
        <v>45</v>
      </c>
      <c r="AQ119" s="24"/>
      <c r="AR119" s="24"/>
      <c r="AS119" s="24"/>
      <c r="AT119" s="24"/>
      <c r="AU119" s="24"/>
      <c r="AV119" s="24"/>
      <c r="AW119" s="24"/>
      <c r="AX119" s="24"/>
      <c r="AY119" s="24"/>
      <c r="AZ119" s="27" t="s">
        <v>45</v>
      </c>
      <c r="BA119" s="24"/>
      <c r="BB119" s="24"/>
      <c r="BC119" s="24"/>
      <c r="BD119" s="24"/>
      <c r="BE119" s="24"/>
      <c r="BF119" s="24"/>
      <c r="BG119" s="24"/>
      <c r="BH119" s="24"/>
      <c r="BI119" s="24"/>
      <c r="BJ119" s="27" t="s">
        <v>45</v>
      </c>
      <c r="BK119" s="24"/>
      <c r="BL119" s="24"/>
      <c r="BM119" s="24"/>
      <c r="BN119" s="24"/>
      <c r="BO119" s="24"/>
      <c r="BP119" s="24"/>
      <c r="BQ119" s="24"/>
      <c r="BR119" s="24"/>
      <c r="BT119" s="27" t="s">
        <v>45</v>
      </c>
      <c r="BU119" s="24"/>
      <c r="BV119" s="24"/>
      <c r="BW119" s="24"/>
      <c r="BX119" s="24"/>
      <c r="BY119" s="24"/>
      <c r="BZ119" s="24"/>
      <c r="CA119" s="24"/>
      <c r="CB119" s="24"/>
    </row>
    <row r="120" spans="1:87" x14ac:dyDescent="0.35">
      <c r="A120" s="43"/>
      <c r="B120" s="43"/>
      <c r="C120" s="43"/>
      <c r="D120" s="44"/>
      <c r="E120" s="44"/>
      <c r="F120" s="44"/>
      <c r="G120" s="44"/>
      <c r="H120" s="44"/>
      <c r="I120" s="44"/>
      <c r="J120" s="44"/>
      <c r="K120" s="43" t="s">
        <v>37</v>
      </c>
      <c r="L120" s="43" t="s">
        <v>38</v>
      </c>
      <c r="M120" s="43" t="s">
        <v>23</v>
      </c>
      <c r="N120" s="44" t="s">
        <v>29</v>
      </c>
      <c r="O120" s="44" t="s">
        <v>24</v>
      </c>
      <c r="P120" s="44" t="s">
        <v>25</v>
      </c>
      <c r="Q120" s="44" t="s">
        <v>26</v>
      </c>
      <c r="R120" s="44" t="s">
        <v>27</v>
      </c>
      <c r="S120" s="44" t="s">
        <v>28</v>
      </c>
      <c r="V120" s="43" t="s">
        <v>37</v>
      </c>
      <c r="W120" s="43" t="s">
        <v>38</v>
      </c>
      <c r="X120" s="43" t="s">
        <v>23</v>
      </c>
      <c r="Y120" s="44" t="s">
        <v>29</v>
      </c>
      <c r="Z120" s="44" t="s">
        <v>24</v>
      </c>
      <c r="AA120" s="44" t="s">
        <v>25</v>
      </c>
      <c r="AB120" s="44" t="s">
        <v>26</v>
      </c>
      <c r="AC120" s="44" t="s">
        <v>27</v>
      </c>
      <c r="AD120" s="44" t="s">
        <v>28</v>
      </c>
      <c r="AF120" s="43" t="s">
        <v>37</v>
      </c>
      <c r="AG120" s="43" t="s">
        <v>38</v>
      </c>
      <c r="AH120" s="43" t="s">
        <v>23</v>
      </c>
      <c r="AI120" s="44" t="s">
        <v>29</v>
      </c>
      <c r="AJ120" s="44" t="s">
        <v>24</v>
      </c>
      <c r="AK120" s="44" t="s">
        <v>25</v>
      </c>
      <c r="AL120" s="44" t="s">
        <v>26</v>
      </c>
      <c r="AM120" s="44" t="s">
        <v>27</v>
      </c>
      <c r="AN120" s="44" t="s">
        <v>28</v>
      </c>
      <c r="AP120" s="43" t="s">
        <v>37</v>
      </c>
      <c r="AQ120" s="43" t="s">
        <v>38</v>
      </c>
      <c r="AR120" s="43" t="s">
        <v>23</v>
      </c>
      <c r="AS120" s="44" t="s">
        <v>29</v>
      </c>
      <c r="AT120" s="44" t="s">
        <v>24</v>
      </c>
      <c r="AU120" s="44" t="s">
        <v>25</v>
      </c>
      <c r="AV120" s="44" t="s">
        <v>26</v>
      </c>
      <c r="AW120" s="44" t="s">
        <v>27</v>
      </c>
      <c r="AX120" s="44" t="s">
        <v>28</v>
      </c>
      <c r="AY120" s="27"/>
      <c r="AZ120" s="43" t="s">
        <v>37</v>
      </c>
      <c r="BA120" s="43" t="s">
        <v>38</v>
      </c>
      <c r="BB120" s="43" t="s">
        <v>23</v>
      </c>
      <c r="BC120" s="44" t="s">
        <v>29</v>
      </c>
      <c r="BD120" s="44" t="s">
        <v>24</v>
      </c>
      <c r="BE120" s="44" t="s">
        <v>25</v>
      </c>
      <c r="BF120" s="44" t="s">
        <v>26</v>
      </c>
      <c r="BG120" s="44" t="s">
        <v>27</v>
      </c>
      <c r="BH120" s="44" t="s">
        <v>28</v>
      </c>
      <c r="BI120" s="27"/>
      <c r="BJ120" s="43" t="s">
        <v>37</v>
      </c>
      <c r="BK120" s="43" t="s">
        <v>38</v>
      </c>
      <c r="BL120" s="43" t="s">
        <v>23</v>
      </c>
      <c r="BM120" s="44" t="s">
        <v>29</v>
      </c>
      <c r="BN120" s="44" t="s">
        <v>24</v>
      </c>
      <c r="BO120" s="44" t="s">
        <v>25</v>
      </c>
      <c r="BP120" s="44" t="s">
        <v>26</v>
      </c>
      <c r="BQ120" s="44" t="s">
        <v>27</v>
      </c>
      <c r="BR120" s="44" t="s">
        <v>28</v>
      </c>
      <c r="BS120" s="24"/>
      <c r="BT120" s="43" t="s">
        <v>37</v>
      </c>
      <c r="BU120" s="43" t="s">
        <v>38</v>
      </c>
      <c r="BV120" s="43" t="s">
        <v>23</v>
      </c>
      <c r="BW120" s="44" t="s">
        <v>29</v>
      </c>
      <c r="BX120" s="44" t="s">
        <v>24</v>
      </c>
      <c r="BY120" s="44" t="s">
        <v>25</v>
      </c>
      <c r="BZ120" s="44" t="s">
        <v>26</v>
      </c>
      <c r="CA120" s="44" t="s">
        <v>27</v>
      </c>
      <c r="CB120" s="44" t="s">
        <v>28</v>
      </c>
      <c r="CC120" s="24"/>
      <c r="CD120" s="58" t="s">
        <v>73</v>
      </c>
      <c r="CE120" s="59">
        <v>2.5</v>
      </c>
      <c r="CF120" s="58" t="s">
        <v>59</v>
      </c>
      <c r="CG120" s="59"/>
      <c r="CH120" s="59"/>
      <c r="CI120" s="59"/>
    </row>
    <row r="121" spans="1:87" x14ac:dyDescent="0.35">
      <c r="A121" s="38"/>
      <c r="B121" s="34"/>
      <c r="C121" s="34"/>
      <c r="D121" s="33"/>
      <c r="E121" s="33"/>
      <c r="F121" s="33"/>
      <c r="G121" s="33"/>
      <c r="H121" s="33"/>
      <c r="I121" s="48"/>
      <c r="J121" s="48"/>
      <c r="K121" s="38">
        <v>1</v>
      </c>
      <c r="L121" s="34">
        <f>L118+0.003472</f>
        <v>0.39444533333333315</v>
      </c>
      <c r="M121" s="34">
        <f>L121+0.017361</f>
        <v>0.41180633333333316</v>
      </c>
      <c r="N121" s="33" t="s">
        <v>19</v>
      </c>
      <c r="O121" s="33" t="s">
        <v>31</v>
      </c>
      <c r="P121" s="33" t="s">
        <v>32</v>
      </c>
      <c r="Q121" s="33" t="s">
        <v>33</v>
      </c>
      <c r="R121" s="33" t="s">
        <v>34</v>
      </c>
      <c r="S121" s="48" t="s">
        <v>35</v>
      </c>
      <c r="V121" s="38">
        <v>1</v>
      </c>
      <c r="W121" s="34">
        <f>W118+0.003472</f>
        <v>0.39444533333333315</v>
      </c>
      <c r="X121" s="34">
        <f>W121+0.017361</f>
        <v>0.41180633333333316</v>
      </c>
      <c r="Y121" s="33" t="s">
        <v>19</v>
      </c>
      <c r="Z121" s="33" t="s">
        <v>31</v>
      </c>
      <c r="AA121" s="33" t="s">
        <v>32</v>
      </c>
      <c r="AB121" s="33" t="s">
        <v>33</v>
      </c>
      <c r="AC121" s="33" t="s">
        <v>34</v>
      </c>
      <c r="AD121" s="48" t="s">
        <v>35</v>
      </c>
      <c r="AF121" s="38">
        <v>1</v>
      </c>
      <c r="AG121" s="34">
        <f>AG118+0.003472</f>
        <v>0.39444533333333315</v>
      </c>
      <c r="AH121" s="34">
        <f>AG121+0.015972</f>
        <v>0.41041733333333313</v>
      </c>
      <c r="AI121" s="33" t="s">
        <v>19</v>
      </c>
      <c r="AJ121" s="33" t="s">
        <v>31</v>
      </c>
      <c r="AK121" s="33" t="s">
        <v>32</v>
      </c>
      <c r="AL121" s="33" t="s">
        <v>33</v>
      </c>
      <c r="AM121" s="33" t="s">
        <v>34</v>
      </c>
      <c r="AN121" s="48" t="s">
        <v>35</v>
      </c>
      <c r="AP121" s="38">
        <v>1</v>
      </c>
      <c r="AQ121" s="34">
        <f>AQ118+0.003472</f>
        <v>0.39444533333333315</v>
      </c>
      <c r="AR121" s="34">
        <f>AQ121+0.013889</f>
        <v>0.40833433333333313</v>
      </c>
      <c r="AS121" s="33" t="s">
        <v>19</v>
      </c>
      <c r="AT121" s="33" t="s">
        <v>31</v>
      </c>
      <c r="AU121" s="33" t="s">
        <v>32</v>
      </c>
      <c r="AV121" s="33" t="s">
        <v>33</v>
      </c>
      <c r="AW121" s="33" t="s">
        <v>34</v>
      </c>
      <c r="AX121" s="48" t="s">
        <v>35</v>
      </c>
      <c r="AY121" s="24"/>
      <c r="AZ121" s="38">
        <v>1</v>
      </c>
      <c r="BA121" s="34">
        <f>BA118+0.003472</f>
        <v>0.39444533333333315</v>
      </c>
      <c r="BB121" s="34">
        <f>BA121+0.011806</f>
        <v>0.40625133333333313</v>
      </c>
      <c r="BC121" s="33" t="s">
        <v>19</v>
      </c>
      <c r="BD121" s="33" t="s">
        <v>31</v>
      </c>
      <c r="BE121" s="33" t="s">
        <v>32</v>
      </c>
      <c r="BF121" s="33" t="s">
        <v>33</v>
      </c>
      <c r="BG121" s="33" t="s">
        <v>34</v>
      </c>
      <c r="BH121" s="48" t="s">
        <v>35</v>
      </c>
      <c r="BI121" s="24"/>
      <c r="BJ121" s="38">
        <v>1</v>
      </c>
      <c r="BK121" s="34">
        <f>BK118+0.003472</f>
        <v>0.39444533333333315</v>
      </c>
      <c r="BL121" s="34">
        <f>BK121+0.014583</f>
        <v>0.40902833333333316</v>
      </c>
      <c r="BM121" s="33" t="s">
        <v>19</v>
      </c>
      <c r="BN121" s="33" t="s">
        <v>31</v>
      </c>
      <c r="BO121" s="33" t="s">
        <v>32</v>
      </c>
      <c r="BP121" s="33" t="s">
        <v>33</v>
      </c>
      <c r="BQ121" s="33" t="s">
        <v>34</v>
      </c>
      <c r="BR121" s="48" t="s">
        <v>35</v>
      </c>
      <c r="BS121" s="24"/>
      <c r="BT121" s="38">
        <v>1</v>
      </c>
      <c r="BU121" s="34">
        <f>BU118+0.003472</f>
        <v>0.39444533333333315</v>
      </c>
      <c r="BV121" s="34">
        <f>BU121+0.010417</f>
        <v>0.40486233333333316</v>
      </c>
      <c r="BW121" s="33" t="s">
        <v>19</v>
      </c>
      <c r="BX121" s="33" t="s">
        <v>31</v>
      </c>
      <c r="BY121" s="33" t="s">
        <v>32</v>
      </c>
      <c r="BZ121" s="33" t="s">
        <v>33</v>
      </c>
      <c r="CA121" s="33" t="s">
        <v>34</v>
      </c>
      <c r="CB121" s="48" t="s">
        <v>35</v>
      </c>
      <c r="CC121" s="24"/>
      <c r="CD121" s="27" t="s">
        <v>60</v>
      </c>
      <c r="CE121" s="2"/>
      <c r="CF121" s="2"/>
      <c r="CG121" s="2" t="s">
        <v>61</v>
      </c>
    </row>
    <row r="122" spans="1:87" x14ac:dyDescent="0.35">
      <c r="A122" s="26"/>
      <c r="B122" s="35"/>
      <c r="C122" s="34"/>
      <c r="D122" s="23"/>
      <c r="E122" s="23"/>
      <c r="F122" s="23"/>
      <c r="G122" s="23"/>
      <c r="H122" s="23"/>
      <c r="I122" s="49"/>
      <c r="J122" s="49"/>
      <c r="K122" s="26">
        <v>2</v>
      </c>
      <c r="L122" s="35">
        <f>M121</f>
        <v>0.41180633333333316</v>
      </c>
      <c r="M122" s="34">
        <f t="shared" ref="M122:M126" si="165">L122+0.017361</f>
        <v>0.42916733333333318</v>
      </c>
      <c r="N122" s="23" t="s">
        <v>35</v>
      </c>
      <c r="O122" s="23" t="s">
        <v>19</v>
      </c>
      <c r="P122" s="23" t="s">
        <v>31</v>
      </c>
      <c r="Q122" s="23" t="s">
        <v>32</v>
      </c>
      <c r="R122" s="23" t="s">
        <v>33</v>
      </c>
      <c r="S122" s="49" t="s">
        <v>34</v>
      </c>
      <c r="V122" s="26">
        <v>2</v>
      </c>
      <c r="W122" s="35">
        <f>X121</f>
        <v>0.41180633333333316</v>
      </c>
      <c r="X122" s="34">
        <f t="shared" ref="X122:X126" si="166">W122+0.017361</f>
        <v>0.42916733333333318</v>
      </c>
      <c r="Y122" s="23" t="s">
        <v>35</v>
      </c>
      <c r="Z122" s="23" t="s">
        <v>19</v>
      </c>
      <c r="AA122" s="23" t="s">
        <v>31</v>
      </c>
      <c r="AB122" s="23" t="s">
        <v>32</v>
      </c>
      <c r="AC122" s="23" t="s">
        <v>33</v>
      </c>
      <c r="AD122" s="49" t="s">
        <v>34</v>
      </c>
      <c r="AF122" s="26">
        <v>2</v>
      </c>
      <c r="AG122" s="35">
        <f>AH121</f>
        <v>0.41041733333333313</v>
      </c>
      <c r="AH122" s="34">
        <f t="shared" ref="AH122:AH126" si="167">AG122+0.015972</f>
        <v>0.42638933333333312</v>
      </c>
      <c r="AI122" s="23" t="s">
        <v>35</v>
      </c>
      <c r="AJ122" s="23" t="s">
        <v>19</v>
      </c>
      <c r="AK122" s="23" t="s">
        <v>31</v>
      </c>
      <c r="AL122" s="23" t="s">
        <v>32</v>
      </c>
      <c r="AM122" s="23" t="s">
        <v>33</v>
      </c>
      <c r="AN122" s="49" t="s">
        <v>34</v>
      </c>
      <c r="AP122" s="26">
        <v>2</v>
      </c>
      <c r="AQ122" s="35">
        <f>AR121</f>
        <v>0.40833433333333313</v>
      </c>
      <c r="AR122" s="34">
        <f t="shared" ref="AR122:AR126" si="168">AQ122+0.013889</f>
        <v>0.42222333333333312</v>
      </c>
      <c r="AS122" s="23" t="s">
        <v>35</v>
      </c>
      <c r="AT122" s="23" t="s">
        <v>19</v>
      </c>
      <c r="AU122" s="23" t="s">
        <v>31</v>
      </c>
      <c r="AV122" s="23" t="s">
        <v>32</v>
      </c>
      <c r="AW122" s="23" t="s">
        <v>33</v>
      </c>
      <c r="AX122" s="49" t="s">
        <v>34</v>
      </c>
      <c r="AY122" s="24"/>
      <c r="AZ122" s="26">
        <v>2</v>
      </c>
      <c r="BA122" s="35">
        <f>BB121</f>
        <v>0.40625133333333313</v>
      </c>
      <c r="BB122" s="34">
        <f t="shared" ref="BB122:BB126" si="169">BA122+0.011806</f>
        <v>0.41805733333333311</v>
      </c>
      <c r="BC122" s="23" t="s">
        <v>35</v>
      </c>
      <c r="BD122" s="23" t="s">
        <v>19</v>
      </c>
      <c r="BE122" s="23" t="s">
        <v>31</v>
      </c>
      <c r="BF122" s="23" t="s">
        <v>32</v>
      </c>
      <c r="BG122" s="23" t="s">
        <v>33</v>
      </c>
      <c r="BH122" s="49" t="s">
        <v>34</v>
      </c>
      <c r="BI122" s="24"/>
      <c r="BJ122" s="26">
        <v>2</v>
      </c>
      <c r="BK122" s="35">
        <f>BL121</f>
        <v>0.40902833333333316</v>
      </c>
      <c r="BL122" s="34">
        <f t="shared" ref="BL122:BL126" si="170">BK122+0.014583</f>
        <v>0.42361133333333317</v>
      </c>
      <c r="BM122" s="23" t="s">
        <v>35</v>
      </c>
      <c r="BN122" s="23" t="s">
        <v>19</v>
      </c>
      <c r="BO122" s="23" t="s">
        <v>31</v>
      </c>
      <c r="BP122" s="23" t="s">
        <v>32</v>
      </c>
      <c r="BQ122" s="23" t="s">
        <v>33</v>
      </c>
      <c r="BR122" s="49" t="s">
        <v>34</v>
      </c>
      <c r="BS122" s="24"/>
      <c r="BT122" s="26">
        <v>2</v>
      </c>
      <c r="BU122" s="35">
        <f>BV121</f>
        <v>0.40486233333333316</v>
      </c>
      <c r="BV122" s="34">
        <f t="shared" ref="BV122:BV126" si="171">BU122+0.010417</f>
        <v>0.41527933333333317</v>
      </c>
      <c r="BW122" s="23" t="s">
        <v>35</v>
      </c>
      <c r="BX122" s="23" t="s">
        <v>19</v>
      </c>
      <c r="BY122" s="23" t="s">
        <v>31</v>
      </c>
      <c r="BZ122" s="23" t="s">
        <v>32</v>
      </c>
      <c r="CA122" s="23" t="s">
        <v>33</v>
      </c>
      <c r="CB122" s="49" t="s">
        <v>34</v>
      </c>
      <c r="CC122" s="24"/>
      <c r="CD122">
        <v>10</v>
      </c>
      <c r="CG122">
        <f>CD122*$CE$120</f>
        <v>25</v>
      </c>
      <c r="CH122" s="24"/>
    </row>
    <row r="123" spans="1:87" x14ac:dyDescent="0.35">
      <c r="A123" s="26"/>
      <c r="B123" s="35"/>
      <c r="C123" s="34"/>
      <c r="D123" s="23"/>
      <c r="E123" s="23"/>
      <c r="F123" s="23"/>
      <c r="G123" s="23"/>
      <c r="H123" s="23"/>
      <c r="I123" s="49"/>
      <c r="J123" s="49"/>
      <c r="K123" s="26">
        <v>3</v>
      </c>
      <c r="L123" s="35">
        <f t="shared" ref="L123:L126" si="172">M122</f>
        <v>0.42916733333333318</v>
      </c>
      <c r="M123" s="34">
        <f t="shared" si="165"/>
        <v>0.44652833333333319</v>
      </c>
      <c r="N123" s="23" t="s">
        <v>34</v>
      </c>
      <c r="O123" s="23" t="s">
        <v>35</v>
      </c>
      <c r="P123" s="23" t="s">
        <v>19</v>
      </c>
      <c r="Q123" s="23" t="s">
        <v>31</v>
      </c>
      <c r="R123" s="23" t="s">
        <v>32</v>
      </c>
      <c r="S123" s="49" t="s">
        <v>33</v>
      </c>
      <c r="V123" s="26">
        <v>3</v>
      </c>
      <c r="W123" s="35">
        <f t="shared" ref="W123:W126" si="173">X122</f>
        <v>0.42916733333333318</v>
      </c>
      <c r="X123" s="34">
        <f t="shared" si="166"/>
        <v>0.44652833333333319</v>
      </c>
      <c r="Y123" s="23" t="s">
        <v>34</v>
      </c>
      <c r="Z123" s="23" t="s">
        <v>35</v>
      </c>
      <c r="AA123" s="23" t="s">
        <v>19</v>
      </c>
      <c r="AB123" s="23" t="s">
        <v>31</v>
      </c>
      <c r="AC123" s="23" t="s">
        <v>32</v>
      </c>
      <c r="AD123" s="49" t="s">
        <v>33</v>
      </c>
      <c r="AF123" s="26">
        <v>3</v>
      </c>
      <c r="AG123" s="35">
        <f t="shared" ref="AG123:AG126" si="174">AH122</f>
        <v>0.42638933333333312</v>
      </c>
      <c r="AH123" s="34">
        <f t="shared" si="167"/>
        <v>0.44236133333333311</v>
      </c>
      <c r="AI123" s="23" t="s">
        <v>34</v>
      </c>
      <c r="AJ123" s="23" t="s">
        <v>35</v>
      </c>
      <c r="AK123" s="23" t="s">
        <v>19</v>
      </c>
      <c r="AL123" s="23" t="s">
        <v>31</v>
      </c>
      <c r="AM123" s="23" t="s">
        <v>32</v>
      </c>
      <c r="AN123" s="49" t="s">
        <v>33</v>
      </c>
      <c r="AP123" s="26">
        <v>3</v>
      </c>
      <c r="AQ123" s="35">
        <f t="shared" ref="AQ123:AQ126" si="175">AR122</f>
        <v>0.42222333333333312</v>
      </c>
      <c r="AR123" s="34">
        <f t="shared" si="168"/>
        <v>0.4361123333333331</v>
      </c>
      <c r="AS123" s="23" t="s">
        <v>34</v>
      </c>
      <c r="AT123" s="23" t="s">
        <v>35</v>
      </c>
      <c r="AU123" s="23" t="s">
        <v>19</v>
      </c>
      <c r="AV123" s="23" t="s">
        <v>31</v>
      </c>
      <c r="AW123" s="23" t="s">
        <v>32</v>
      </c>
      <c r="AX123" s="49" t="s">
        <v>33</v>
      </c>
      <c r="AY123" s="24"/>
      <c r="AZ123" s="26">
        <v>3</v>
      </c>
      <c r="BA123" s="35">
        <f t="shared" ref="BA123:BA126" si="176">BB122</f>
        <v>0.41805733333333311</v>
      </c>
      <c r="BB123" s="34">
        <f t="shared" si="169"/>
        <v>0.4298633333333331</v>
      </c>
      <c r="BC123" s="23" t="s">
        <v>34</v>
      </c>
      <c r="BD123" s="23" t="s">
        <v>35</v>
      </c>
      <c r="BE123" s="23" t="s">
        <v>19</v>
      </c>
      <c r="BF123" s="23" t="s">
        <v>31</v>
      </c>
      <c r="BG123" s="23" t="s">
        <v>32</v>
      </c>
      <c r="BH123" s="49" t="s">
        <v>33</v>
      </c>
      <c r="BI123" s="24"/>
      <c r="BJ123" s="26">
        <v>3</v>
      </c>
      <c r="BK123" s="35">
        <f t="shared" ref="BK123:BK126" si="177">BL122</f>
        <v>0.42361133333333317</v>
      </c>
      <c r="BL123" s="34">
        <f t="shared" si="170"/>
        <v>0.43819433333333319</v>
      </c>
      <c r="BM123" s="23" t="s">
        <v>34</v>
      </c>
      <c r="BN123" s="23" t="s">
        <v>35</v>
      </c>
      <c r="BO123" s="23" t="s">
        <v>19</v>
      </c>
      <c r="BP123" s="23" t="s">
        <v>31</v>
      </c>
      <c r="BQ123" s="23" t="s">
        <v>32</v>
      </c>
      <c r="BR123" s="49" t="s">
        <v>33</v>
      </c>
      <c r="BS123" s="24"/>
      <c r="BT123" s="26">
        <v>3</v>
      </c>
      <c r="BU123" s="35">
        <f t="shared" ref="BU123:BU126" si="178">BV122</f>
        <v>0.41527933333333317</v>
      </c>
      <c r="BV123" s="34">
        <f t="shared" si="171"/>
        <v>0.42569633333333318</v>
      </c>
      <c r="BW123" s="23" t="s">
        <v>34</v>
      </c>
      <c r="BX123" s="23" t="s">
        <v>35</v>
      </c>
      <c r="BY123" s="23" t="s">
        <v>19</v>
      </c>
      <c r="BZ123" s="23" t="s">
        <v>31</v>
      </c>
      <c r="CA123" s="23" t="s">
        <v>32</v>
      </c>
      <c r="CB123" s="49" t="s">
        <v>33</v>
      </c>
      <c r="CC123" s="24"/>
      <c r="CD123">
        <v>9</v>
      </c>
      <c r="CG123">
        <f t="shared" ref="CG123:CG126" si="179">CD123*$CE$120</f>
        <v>22.5</v>
      </c>
      <c r="CH123" s="24"/>
    </row>
    <row r="124" spans="1:87" x14ac:dyDescent="0.35">
      <c r="A124" s="26"/>
      <c r="B124" s="35"/>
      <c r="C124" s="34"/>
      <c r="D124" s="23"/>
      <c r="E124" s="23"/>
      <c r="F124" s="23"/>
      <c r="G124" s="23"/>
      <c r="H124" s="23"/>
      <c r="I124" s="49"/>
      <c r="J124" s="49"/>
      <c r="K124" s="26">
        <v>4</v>
      </c>
      <c r="L124" s="35">
        <f t="shared" si="172"/>
        <v>0.44652833333333319</v>
      </c>
      <c r="M124" s="34">
        <f t="shared" si="165"/>
        <v>0.46388933333333321</v>
      </c>
      <c r="N124" s="23" t="s">
        <v>33</v>
      </c>
      <c r="O124" s="23" t="s">
        <v>34</v>
      </c>
      <c r="P124" s="23" t="s">
        <v>35</v>
      </c>
      <c r="Q124" s="23" t="s">
        <v>19</v>
      </c>
      <c r="R124" s="23" t="s">
        <v>31</v>
      </c>
      <c r="S124" s="49" t="s">
        <v>32</v>
      </c>
      <c r="V124" s="26">
        <v>4</v>
      </c>
      <c r="W124" s="35">
        <f t="shared" si="173"/>
        <v>0.44652833333333319</v>
      </c>
      <c r="X124" s="34">
        <f t="shared" si="166"/>
        <v>0.46388933333333321</v>
      </c>
      <c r="Y124" s="23" t="s">
        <v>33</v>
      </c>
      <c r="Z124" s="23" t="s">
        <v>34</v>
      </c>
      <c r="AA124" s="23" t="s">
        <v>35</v>
      </c>
      <c r="AB124" s="23" t="s">
        <v>19</v>
      </c>
      <c r="AC124" s="23" t="s">
        <v>31</v>
      </c>
      <c r="AD124" s="49" t="s">
        <v>32</v>
      </c>
      <c r="AF124" s="26">
        <v>4</v>
      </c>
      <c r="AG124" s="35">
        <f t="shared" si="174"/>
        <v>0.44236133333333311</v>
      </c>
      <c r="AH124" s="34">
        <f t="shared" si="167"/>
        <v>0.45833333333333309</v>
      </c>
      <c r="AI124" s="23" t="s">
        <v>33</v>
      </c>
      <c r="AJ124" s="23" t="s">
        <v>34</v>
      </c>
      <c r="AK124" s="23" t="s">
        <v>35</v>
      </c>
      <c r="AL124" s="23" t="s">
        <v>19</v>
      </c>
      <c r="AM124" s="23" t="s">
        <v>31</v>
      </c>
      <c r="AN124" s="49" t="s">
        <v>32</v>
      </c>
      <c r="AP124" s="26">
        <v>4</v>
      </c>
      <c r="AQ124" s="35">
        <f t="shared" si="175"/>
        <v>0.4361123333333331</v>
      </c>
      <c r="AR124" s="34">
        <f t="shared" si="168"/>
        <v>0.45000133333333309</v>
      </c>
      <c r="AS124" s="23" t="s">
        <v>33</v>
      </c>
      <c r="AT124" s="23" t="s">
        <v>34</v>
      </c>
      <c r="AU124" s="23" t="s">
        <v>35</v>
      </c>
      <c r="AV124" s="23" t="s">
        <v>19</v>
      </c>
      <c r="AW124" s="23" t="s">
        <v>31</v>
      </c>
      <c r="AX124" s="49" t="s">
        <v>32</v>
      </c>
      <c r="AY124" s="24"/>
      <c r="AZ124" s="26">
        <v>4</v>
      </c>
      <c r="BA124" s="35">
        <f t="shared" si="176"/>
        <v>0.4298633333333331</v>
      </c>
      <c r="BB124" s="34">
        <f t="shared" si="169"/>
        <v>0.44166933333333308</v>
      </c>
      <c r="BC124" s="23" t="s">
        <v>33</v>
      </c>
      <c r="BD124" s="23" t="s">
        <v>34</v>
      </c>
      <c r="BE124" s="23" t="s">
        <v>35</v>
      </c>
      <c r="BF124" s="23" t="s">
        <v>19</v>
      </c>
      <c r="BG124" s="23" t="s">
        <v>31</v>
      </c>
      <c r="BH124" s="49" t="s">
        <v>32</v>
      </c>
      <c r="BI124" s="24"/>
      <c r="BJ124" s="26">
        <v>4</v>
      </c>
      <c r="BK124" s="35">
        <f t="shared" si="177"/>
        <v>0.43819433333333319</v>
      </c>
      <c r="BL124" s="34">
        <f t="shared" si="170"/>
        <v>0.4527773333333332</v>
      </c>
      <c r="BM124" s="23" t="s">
        <v>33</v>
      </c>
      <c r="BN124" s="23" t="s">
        <v>34</v>
      </c>
      <c r="BO124" s="23" t="s">
        <v>35</v>
      </c>
      <c r="BP124" s="23" t="s">
        <v>19</v>
      </c>
      <c r="BQ124" s="23" t="s">
        <v>31</v>
      </c>
      <c r="BR124" s="49" t="s">
        <v>32</v>
      </c>
      <c r="BS124" s="24"/>
      <c r="BT124" s="26">
        <v>4</v>
      </c>
      <c r="BU124" s="35">
        <f t="shared" si="178"/>
        <v>0.42569633333333318</v>
      </c>
      <c r="BV124" s="34">
        <f t="shared" si="171"/>
        <v>0.43611333333333319</v>
      </c>
      <c r="BW124" s="23" t="s">
        <v>33</v>
      </c>
      <c r="BX124" s="23" t="s">
        <v>34</v>
      </c>
      <c r="BY124" s="23" t="s">
        <v>35</v>
      </c>
      <c r="BZ124" s="23" t="s">
        <v>19</v>
      </c>
      <c r="CA124" s="23" t="s">
        <v>31</v>
      </c>
      <c r="CB124" s="49" t="s">
        <v>32</v>
      </c>
      <c r="CC124" s="24"/>
      <c r="CD124">
        <v>8</v>
      </c>
      <c r="CG124">
        <f t="shared" si="179"/>
        <v>20</v>
      </c>
      <c r="CH124" s="24"/>
    </row>
    <row r="125" spans="1:87" x14ac:dyDescent="0.35">
      <c r="A125" s="26"/>
      <c r="B125" s="35"/>
      <c r="C125" s="34"/>
      <c r="D125" s="23"/>
      <c r="E125" s="23"/>
      <c r="F125" s="23"/>
      <c r="G125" s="23"/>
      <c r="H125" s="23"/>
      <c r="I125" s="49"/>
      <c r="J125" s="49"/>
      <c r="K125" s="26">
        <v>5</v>
      </c>
      <c r="L125" s="35">
        <f t="shared" si="172"/>
        <v>0.46388933333333321</v>
      </c>
      <c r="M125" s="34">
        <f t="shared" si="165"/>
        <v>0.48125033333333322</v>
      </c>
      <c r="N125" s="23" t="s">
        <v>32</v>
      </c>
      <c r="O125" s="23" t="s">
        <v>33</v>
      </c>
      <c r="P125" s="23" t="s">
        <v>34</v>
      </c>
      <c r="Q125" s="23" t="s">
        <v>35</v>
      </c>
      <c r="R125" s="23" t="s">
        <v>19</v>
      </c>
      <c r="S125" s="49" t="s">
        <v>31</v>
      </c>
      <c r="V125" s="26">
        <v>5</v>
      </c>
      <c r="W125" s="35">
        <f t="shared" si="173"/>
        <v>0.46388933333333321</v>
      </c>
      <c r="X125" s="34">
        <f t="shared" si="166"/>
        <v>0.48125033333333322</v>
      </c>
      <c r="Y125" s="23" t="s">
        <v>32</v>
      </c>
      <c r="Z125" s="23" t="s">
        <v>33</v>
      </c>
      <c r="AA125" s="23" t="s">
        <v>34</v>
      </c>
      <c r="AB125" s="23" t="s">
        <v>35</v>
      </c>
      <c r="AC125" s="23" t="s">
        <v>19</v>
      </c>
      <c r="AD125" s="49" t="s">
        <v>31</v>
      </c>
      <c r="AF125" s="26">
        <v>5</v>
      </c>
      <c r="AG125" s="35">
        <f t="shared" si="174"/>
        <v>0.45833333333333309</v>
      </c>
      <c r="AH125" s="34">
        <f t="shared" si="167"/>
        <v>0.47430533333333308</v>
      </c>
      <c r="AI125" s="23" t="s">
        <v>32</v>
      </c>
      <c r="AJ125" s="23" t="s">
        <v>33</v>
      </c>
      <c r="AK125" s="23" t="s">
        <v>34</v>
      </c>
      <c r="AL125" s="23" t="s">
        <v>35</v>
      </c>
      <c r="AM125" s="23" t="s">
        <v>19</v>
      </c>
      <c r="AN125" s="49" t="s">
        <v>31</v>
      </c>
      <c r="AP125" s="26">
        <v>5</v>
      </c>
      <c r="AQ125" s="35">
        <f t="shared" si="175"/>
        <v>0.45000133333333309</v>
      </c>
      <c r="AR125" s="34">
        <f t="shared" si="168"/>
        <v>0.46389033333333307</v>
      </c>
      <c r="AS125" s="23" t="s">
        <v>32</v>
      </c>
      <c r="AT125" s="23" t="s">
        <v>33</v>
      </c>
      <c r="AU125" s="23" t="s">
        <v>34</v>
      </c>
      <c r="AV125" s="23" t="s">
        <v>35</v>
      </c>
      <c r="AW125" s="23" t="s">
        <v>19</v>
      </c>
      <c r="AX125" s="49" t="s">
        <v>31</v>
      </c>
      <c r="AY125" s="24"/>
      <c r="AZ125" s="26">
        <v>5</v>
      </c>
      <c r="BA125" s="35">
        <f t="shared" si="176"/>
        <v>0.44166933333333308</v>
      </c>
      <c r="BB125" s="34">
        <f t="shared" si="169"/>
        <v>0.45347533333333306</v>
      </c>
      <c r="BC125" s="23" t="s">
        <v>32</v>
      </c>
      <c r="BD125" s="23" t="s">
        <v>33</v>
      </c>
      <c r="BE125" s="23" t="s">
        <v>34</v>
      </c>
      <c r="BF125" s="23" t="s">
        <v>35</v>
      </c>
      <c r="BG125" s="23" t="s">
        <v>19</v>
      </c>
      <c r="BH125" s="49" t="s">
        <v>31</v>
      </c>
      <c r="BI125" s="24"/>
      <c r="BJ125" s="26">
        <v>5</v>
      </c>
      <c r="BK125" s="35">
        <f t="shared" si="177"/>
        <v>0.4527773333333332</v>
      </c>
      <c r="BL125" s="34">
        <f t="shared" si="170"/>
        <v>0.46736033333333321</v>
      </c>
      <c r="BM125" s="23" t="s">
        <v>32</v>
      </c>
      <c r="BN125" s="23" t="s">
        <v>33</v>
      </c>
      <c r="BO125" s="23" t="s">
        <v>34</v>
      </c>
      <c r="BP125" s="23" t="s">
        <v>35</v>
      </c>
      <c r="BQ125" s="23" t="s">
        <v>19</v>
      </c>
      <c r="BR125" s="49" t="s">
        <v>31</v>
      </c>
      <c r="BS125" s="24"/>
      <c r="BT125" s="26">
        <v>5</v>
      </c>
      <c r="BU125" s="35">
        <f t="shared" si="178"/>
        <v>0.43611333333333319</v>
      </c>
      <c r="BV125" s="34">
        <f t="shared" si="171"/>
        <v>0.4465303333333332</v>
      </c>
      <c r="BW125" s="23" t="s">
        <v>32</v>
      </c>
      <c r="BX125" s="23" t="s">
        <v>33</v>
      </c>
      <c r="BY125" s="23" t="s">
        <v>34</v>
      </c>
      <c r="BZ125" s="23" t="s">
        <v>35</v>
      </c>
      <c r="CA125" s="23" t="s">
        <v>19</v>
      </c>
      <c r="CB125" s="49" t="s">
        <v>31</v>
      </c>
      <c r="CC125" s="24"/>
      <c r="CD125">
        <v>7</v>
      </c>
      <c r="CG125">
        <f t="shared" si="179"/>
        <v>17.5</v>
      </c>
      <c r="CH125" s="24"/>
    </row>
    <row r="126" spans="1:87" x14ac:dyDescent="0.35">
      <c r="A126" s="26"/>
      <c r="B126" s="35"/>
      <c r="C126" s="34"/>
      <c r="D126" s="23"/>
      <c r="E126" s="23"/>
      <c r="F126" s="23"/>
      <c r="G126" s="23"/>
      <c r="H126" s="23"/>
      <c r="I126" s="49"/>
      <c r="J126" s="49"/>
      <c r="K126" s="26">
        <v>6</v>
      </c>
      <c r="L126" s="35">
        <f t="shared" si="172"/>
        <v>0.48125033333333322</v>
      </c>
      <c r="M126" s="34">
        <f t="shared" si="165"/>
        <v>0.49861133333333324</v>
      </c>
      <c r="N126" s="23" t="s">
        <v>31</v>
      </c>
      <c r="O126" s="23" t="s">
        <v>32</v>
      </c>
      <c r="P126" s="23" t="s">
        <v>33</v>
      </c>
      <c r="Q126" s="23" t="s">
        <v>34</v>
      </c>
      <c r="R126" s="23" t="s">
        <v>35</v>
      </c>
      <c r="S126" s="49" t="s">
        <v>19</v>
      </c>
      <c r="V126" s="26">
        <v>6</v>
      </c>
      <c r="W126" s="35">
        <f t="shared" si="173"/>
        <v>0.48125033333333322</v>
      </c>
      <c r="X126" s="34">
        <f t="shared" si="166"/>
        <v>0.49861133333333324</v>
      </c>
      <c r="Y126" s="23" t="s">
        <v>31</v>
      </c>
      <c r="Z126" s="23" t="s">
        <v>32</v>
      </c>
      <c r="AA126" s="23" t="s">
        <v>33</v>
      </c>
      <c r="AB126" s="23" t="s">
        <v>34</v>
      </c>
      <c r="AC126" s="23" t="s">
        <v>35</v>
      </c>
      <c r="AD126" s="49" t="s">
        <v>19</v>
      </c>
      <c r="AF126" s="26">
        <v>6</v>
      </c>
      <c r="AG126" s="35">
        <f t="shared" si="174"/>
        <v>0.47430533333333308</v>
      </c>
      <c r="AH126" s="34">
        <f t="shared" si="167"/>
        <v>0.49027733333333307</v>
      </c>
      <c r="AI126" s="23" t="s">
        <v>31</v>
      </c>
      <c r="AJ126" s="23" t="s">
        <v>32</v>
      </c>
      <c r="AK126" s="23" t="s">
        <v>33</v>
      </c>
      <c r="AL126" s="23" t="s">
        <v>34</v>
      </c>
      <c r="AM126" s="23" t="s">
        <v>35</v>
      </c>
      <c r="AN126" s="49" t="s">
        <v>19</v>
      </c>
      <c r="AP126" s="26">
        <v>6</v>
      </c>
      <c r="AQ126" s="35">
        <f t="shared" si="175"/>
        <v>0.46389033333333307</v>
      </c>
      <c r="AR126" s="34">
        <f t="shared" si="168"/>
        <v>0.47777933333333306</v>
      </c>
      <c r="AS126" s="23" t="s">
        <v>31</v>
      </c>
      <c r="AT126" s="23" t="s">
        <v>32</v>
      </c>
      <c r="AU126" s="23" t="s">
        <v>33</v>
      </c>
      <c r="AV126" s="23" t="s">
        <v>34</v>
      </c>
      <c r="AW126" s="23" t="s">
        <v>35</v>
      </c>
      <c r="AX126" s="49" t="s">
        <v>19</v>
      </c>
      <c r="AY126" s="24"/>
      <c r="AZ126" s="26">
        <v>6</v>
      </c>
      <c r="BA126" s="35">
        <f t="shared" si="176"/>
        <v>0.45347533333333306</v>
      </c>
      <c r="BB126" s="34">
        <f t="shared" si="169"/>
        <v>0.46528133333333305</v>
      </c>
      <c r="BC126" s="23" t="s">
        <v>31</v>
      </c>
      <c r="BD126" s="23" t="s">
        <v>32</v>
      </c>
      <c r="BE126" s="23" t="s">
        <v>33</v>
      </c>
      <c r="BF126" s="23" t="s">
        <v>34</v>
      </c>
      <c r="BG126" s="23" t="s">
        <v>35</v>
      </c>
      <c r="BH126" s="49" t="s">
        <v>19</v>
      </c>
      <c r="BI126" s="24"/>
      <c r="BJ126" s="26">
        <v>6</v>
      </c>
      <c r="BK126" s="35">
        <f t="shared" si="177"/>
        <v>0.46736033333333321</v>
      </c>
      <c r="BL126" s="34">
        <f t="shared" si="170"/>
        <v>0.48194333333333322</v>
      </c>
      <c r="BM126" s="23" t="s">
        <v>31</v>
      </c>
      <c r="BN126" s="23" t="s">
        <v>32</v>
      </c>
      <c r="BO126" s="23" t="s">
        <v>33</v>
      </c>
      <c r="BP126" s="23" t="s">
        <v>34</v>
      </c>
      <c r="BQ126" s="23" t="s">
        <v>35</v>
      </c>
      <c r="BR126" s="49" t="s">
        <v>19</v>
      </c>
      <c r="BS126" s="24"/>
      <c r="BT126" s="26">
        <v>6</v>
      </c>
      <c r="BU126" s="35">
        <f t="shared" si="178"/>
        <v>0.4465303333333332</v>
      </c>
      <c r="BV126" s="34">
        <f t="shared" si="171"/>
        <v>0.45694733333333321</v>
      </c>
      <c r="BW126" s="23" t="s">
        <v>31</v>
      </c>
      <c r="BX126" s="23" t="s">
        <v>32</v>
      </c>
      <c r="BY126" s="23" t="s">
        <v>33</v>
      </c>
      <c r="BZ126" s="23" t="s">
        <v>34</v>
      </c>
      <c r="CA126" s="23" t="s">
        <v>35</v>
      </c>
      <c r="CB126" s="49" t="s">
        <v>19</v>
      </c>
      <c r="CC126" s="24"/>
      <c r="CD126">
        <v>6</v>
      </c>
      <c r="CG126">
        <f t="shared" si="179"/>
        <v>15</v>
      </c>
      <c r="CH126" s="24"/>
    </row>
    <row r="127" spans="1:87" x14ac:dyDescent="0.35">
      <c r="A127" s="24"/>
      <c r="B127" s="24"/>
      <c r="C127" s="24"/>
      <c r="D127" s="24"/>
      <c r="E127" s="24"/>
      <c r="F127" s="24"/>
      <c r="G127" s="24"/>
      <c r="H127" s="24"/>
      <c r="I127" s="24"/>
      <c r="J127" s="24"/>
      <c r="K127" s="24"/>
      <c r="L127" s="24"/>
      <c r="M127" s="24"/>
      <c r="N127" s="24"/>
      <c r="O127" s="24"/>
      <c r="P127" s="24"/>
      <c r="Q127" s="24"/>
      <c r="R127" s="24"/>
      <c r="S127" s="24"/>
      <c r="V127" s="24"/>
      <c r="W127" s="24"/>
      <c r="X127" s="24"/>
      <c r="Y127" s="24"/>
      <c r="Z127" s="24"/>
      <c r="AA127" s="24"/>
      <c r="AB127" s="24"/>
      <c r="AC127" s="24"/>
      <c r="AD127" s="24"/>
      <c r="AF127" s="24"/>
      <c r="AG127" s="24"/>
      <c r="AH127" s="24"/>
      <c r="AI127" s="24"/>
      <c r="AJ127" s="24"/>
      <c r="AK127" s="24"/>
      <c r="AL127" s="24"/>
      <c r="AM127" s="24"/>
      <c r="AN127" s="24"/>
      <c r="AP127" s="24"/>
      <c r="AQ127" s="24"/>
      <c r="AR127" s="24"/>
      <c r="AS127" s="24"/>
      <c r="AT127" s="24"/>
      <c r="AU127" s="24"/>
      <c r="AV127" s="24"/>
      <c r="AW127" s="24"/>
      <c r="AX127" s="24"/>
      <c r="AY127" s="24"/>
      <c r="AZ127" s="24"/>
      <c r="BA127" s="24"/>
      <c r="BB127" s="24"/>
      <c r="BC127" s="24"/>
      <c r="BD127" s="24"/>
      <c r="BE127" s="24"/>
      <c r="BF127" s="24"/>
      <c r="BG127" s="24"/>
      <c r="BH127" s="24"/>
      <c r="BI127" s="24"/>
      <c r="BJ127" s="24"/>
      <c r="BK127" s="24"/>
      <c r="BL127" s="24"/>
      <c r="BM127" s="24"/>
      <c r="BN127" s="24"/>
      <c r="BO127" s="24"/>
      <c r="BP127" s="24"/>
      <c r="BQ127" s="24"/>
      <c r="BR127" s="24"/>
      <c r="BS127" s="24"/>
      <c r="BT127" s="24"/>
      <c r="BU127" s="24"/>
      <c r="BV127" s="24"/>
      <c r="BW127" s="24"/>
      <c r="BX127" s="24"/>
      <c r="BY127" s="24"/>
      <c r="BZ127" s="24"/>
      <c r="CA127" s="24"/>
      <c r="CB127" s="24"/>
      <c r="CC127" s="24"/>
    </row>
    <row r="128" spans="1:87" x14ac:dyDescent="0.35">
      <c r="A128" s="27"/>
      <c r="B128" s="25"/>
      <c r="C128" s="24"/>
      <c r="D128" s="24"/>
      <c r="E128" s="24"/>
      <c r="F128" s="24"/>
      <c r="G128" s="24"/>
      <c r="H128" s="24"/>
      <c r="I128" s="24"/>
      <c r="J128" s="24"/>
      <c r="K128" s="27" t="s">
        <v>62</v>
      </c>
      <c r="L128" s="25">
        <f>M126+0.006944</f>
        <v>0.50555533333333325</v>
      </c>
      <c r="M128" s="24"/>
      <c r="N128" s="24"/>
      <c r="O128" s="24"/>
      <c r="P128" s="24"/>
      <c r="Q128" s="24"/>
      <c r="R128" s="24"/>
      <c r="S128" s="24"/>
      <c r="V128" s="27" t="s">
        <v>62</v>
      </c>
      <c r="W128" s="25">
        <f>X126+0.006944</f>
        <v>0.50555533333333325</v>
      </c>
      <c r="X128" s="24"/>
      <c r="Y128" s="24"/>
      <c r="Z128" s="24"/>
      <c r="AA128" s="24"/>
      <c r="AB128" s="24"/>
      <c r="AC128" s="24"/>
      <c r="AD128" s="24"/>
      <c r="AF128" s="27" t="s">
        <v>62</v>
      </c>
      <c r="AG128" s="25">
        <f>AH126+0.006944</f>
        <v>0.49722133333333307</v>
      </c>
      <c r="AH128" s="24"/>
      <c r="AI128" s="24"/>
      <c r="AJ128" s="24"/>
      <c r="AK128" s="24"/>
      <c r="AL128" s="24"/>
      <c r="AM128" s="24"/>
      <c r="AN128" s="24"/>
      <c r="AP128" s="27" t="s">
        <v>62</v>
      </c>
      <c r="AQ128" s="25">
        <f>AR126+0.006944</f>
        <v>0.48472333333333306</v>
      </c>
      <c r="AR128" s="24"/>
      <c r="AS128" s="24"/>
      <c r="AT128" s="24"/>
      <c r="AU128" s="24"/>
      <c r="AV128" s="24"/>
      <c r="AW128" s="24"/>
      <c r="AX128" s="24"/>
      <c r="AY128" s="24"/>
      <c r="AZ128" s="27" t="s">
        <v>62</v>
      </c>
      <c r="BA128" s="25">
        <f>BB126+0.006944</f>
        <v>0.47222533333333305</v>
      </c>
      <c r="BB128" s="24"/>
      <c r="BC128" s="24"/>
      <c r="BD128" s="24"/>
      <c r="BE128" s="24"/>
      <c r="BF128" s="24"/>
      <c r="BG128" s="24"/>
      <c r="BH128" s="24"/>
      <c r="BI128" s="24"/>
      <c r="BJ128" s="27" t="s">
        <v>62</v>
      </c>
      <c r="BK128" s="25">
        <f>BL126+0.006944</f>
        <v>0.48888733333333323</v>
      </c>
      <c r="BL128" s="24"/>
      <c r="BM128" s="24"/>
      <c r="BN128" s="24"/>
      <c r="BO128" s="24"/>
      <c r="BP128" s="24"/>
      <c r="BQ128" s="24"/>
      <c r="BR128" s="24"/>
      <c r="BS128" s="24"/>
      <c r="BT128" s="27" t="s">
        <v>62</v>
      </c>
      <c r="BU128" s="25">
        <f>BV126+0.006944</f>
        <v>0.46389133333333321</v>
      </c>
      <c r="BV128" s="24"/>
      <c r="BW128" s="24"/>
      <c r="BX128" s="24"/>
      <c r="BY128" s="24"/>
      <c r="BZ128" s="24"/>
      <c r="CA128" s="24"/>
      <c r="CB128" s="24"/>
      <c r="CC128" s="24"/>
    </row>
    <row r="129" spans="1:89" x14ac:dyDescent="0.35">
      <c r="A129" s="24"/>
      <c r="B129" s="24"/>
      <c r="C129" s="24"/>
      <c r="D129" s="24"/>
      <c r="E129" s="24"/>
      <c r="F129" s="24"/>
      <c r="G129" s="24"/>
      <c r="H129" s="24"/>
      <c r="I129" s="24"/>
      <c r="J129" s="24"/>
      <c r="K129" s="24"/>
      <c r="L129" s="24"/>
      <c r="M129" s="24"/>
      <c r="N129" s="24"/>
      <c r="O129" s="24"/>
      <c r="P129" s="24"/>
      <c r="Q129" s="24"/>
      <c r="R129" s="24"/>
      <c r="S129" s="24"/>
      <c r="V129" s="24"/>
      <c r="W129" s="24"/>
      <c r="X129" s="24"/>
      <c r="Y129" s="24"/>
      <c r="Z129" s="24"/>
      <c r="AA129" s="24"/>
      <c r="AB129" s="24"/>
      <c r="AC129" s="24"/>
      <c r="AD129" s="24"/>
      <c r="AF129" s="24"/>
      <c r="AG129" s="24"/>
      <c r="AH129" s="24"/>
      <c r="AI129" s="24"/>
      <c r="AJ129" s="24"/>
      <c r="AK129" s="24"/>
      <c r="AL129" s="24"/>
      <c r="AM129" s="24"/>
      <c r="AN129" s="24"/>
      <c r="AP129" s="24"/>
      <c r="AQ129" s="24"/>
      <c r="AR129" s="24"/>
      <c r="AS129" s="24"/>
      <c r="AT129" s="24"/>
      <c r="AU129" s="24"/>
      <c r="AV129" s="24"/>
      <c r="AW129" s="24"/>
      <c r="AX129" s="24"/>
      <c r="AY129" s="24"/>
      <c r="AZ129" s="24"/>
      <c r="BA129" s="24"/>
      <c r="BB129" s="24"/>
      <c r="BC129" s="24"/>
      <c r="BD129" s="24"/>
      <c r="BE129" s="24"/>
      <c r="BF129" s="24"/>
      <c r="BG129" s="24"/>
      <c r="BH129" s="24"/>
      <c r="BI129" s="24"/>
      <c r="BJ129" s="24"/>
      <c r="BK129" s="24"/>
      <c r="BL129" s="24"/>
      <c r="BM129" s="24"/>
      <c r="BN129" s="24"/>
      <c r="BO129" s="24"/>
      <c r="BP129" s="24"/>
      <c r="BQ129" s="24"/>
      <c r="BR129" s="24"/>
      <c r="BS129" s="24"/>
      <c r="BT129" s="24"/>
      <c r="BU129" s="24"/>
      <c r="BV129" s="24"/>
      <c r="BW129" s="24"/>
      <c r="BX129" s="24"/>
      <c r="BY129" s="24"/>
      <c r="BZ129" s="24"/>
      <c r="CA129" s="24"/>
      <c r="CB129" s="24"/>
      <c r="CC129" s="24"/>
    </row>
    <row r="130" spans="1:89" x14ac:dyDescent="0.35">
      <c r="A130" s="24"/>
      <c r="B130" s="27"/>
      <c r="C130" s="24"/>
      <c r="D130" s="24"/>
      <c r="E130" s="24"/>
      <c r="F130" s="24"/>
      <c r="G130" s="24"/>
      <c r="K130" s="24"/>
      <c r="L130" s="27" t="s">
        <v>69</v>
      </c>
      <c r="M130" s="24"/>
      <c r="N130" s="24"/>
      <c r="O130" s="24"/>
      <c r="P130" s="24"/>
      <c r="Q130" s="24"/>
      <c r="V130" s="24"/>
      <c r="W130" s="27" t="s">
        <v>69</v>
      </c>
      <c r="X130" s="24"/>
      <c r="Y130" s="24"/>
      <c r="Z130" s="24"/>
      <c r="AA130" s="24"/>
      <c r="AB130" s="24"/>
      <c r="AF130" s="24"/>
      <c r="AG130" s="27" t="s">
        <v>69</v>
      </c>
      <c r="AH130" s="24"/>
      <c r="AI130" s="24"/>
      <c r="AJ130" s="24"/>
      <c r="AK130" s="24"/>
      <c r="AL130" s="24"/>
      <c r="AP130" s="24"/>
      <c r="AQ130" s="27" t="s">
        <v>69</v>
      </c>
      <c r="AR130" s="24"/>
      <c r="AS130" s="24"/>
      <c r="AT130" s="24"/>
      <c r="AU130" s="24"/>
      <c r="AV130" s="24"/>
      <c r="AZ130" s="24"/>
      <c r="BA130" s="27" t="s">
        <v>69</v>
      </c>
      <c r="BB130" s="24"/>
      <c r="BC130" s="24"/>
      <c r="BD130" s="24"/>
      <c r="BE130" s="24"/>
      <c r="BF130" s="24"/>
      <c r="BJ130" s="24"/>
      <c r="BK130" s="27" t="s">
        <v>69</v>
      </c>
      <c r="BL130" s="24"/>
      <c r="BM130" s="24"/>
      <c r="BN130" s="24"/>
      <c r="BO130" s="24"/>
      <c r="BP130" s="24"/>
      <c r="BT130" s="24"/>
      <c r="BU130" s="27" t="s">
        <v>69</v>
      </c>
      <c r="BV130" s="24"/>
      <c r="BW130" s="24"/>
      <c r="BX130" s="24"/>
      <c r="BY130" s="24"/>
      <c r="BZ130" s="24"/>
    </row>
    <row r="131" spans="1:89" x14ac:dyDescent="0.35">
      <c r="A131" s="45"/>
      <c r="B131" s="46"/>
      <c r="C131" s="46"/>
      <c r="D131" s="46"/>
      <c r="E131" s="46"/>
      <c r="F131" s="46"/>
      <c r="G131" s="46"/>
      <c r="H131" s="46"/>
      <c r="I131" s="46"/>
      <c r="J131" s="46"/>
      <c r="K131" s="45" t="s">
        <v>21</v>
      </c>
      <c r="L131" s="46" t="s">
        <v>22</v>
      </c>
      <c r="M131" s="46" t="s">
        <v>23</v>
      </c>
      <c r="N131" s="46" t="s">
        <v>24</v>
      </c>
      <c r="O131" s="46" t="s">
        <v>25</v>
      </c>
      <c r="P131" s="46" t="s">
        <v>26</v>
      </c>
      <c r="Q131" s="46" t="s">
        <v>27</v>
      </c>
      <c r="R131" s="46" t="s">
        <v>28</v>
      </c>
      <c r="S131" s="46" t="s">
        <v>29</v>
      </c>
      <c r="V131" s="45" t="s">
        <v>21</v>
      </c>
      <c r="W131" s="46" t="s">
        <v>22</v>
      </c>
      <c r="X131" s="46" t="s">
        <v>23</v>
      </c>
      <c r="Y131" s="46" t="s">
        <v>24</v>
      </c>
      <c r="Z131" s="46" t="s">
        <v>25</v>
      </c>
      <c r="AA131" s="46" t="s">
        <v>26</v>
      </c>
      <c r="AB131" s="46" t="s">
        <v>27</v>
      </c>
      <c r="AC131" s="46" t="s">
        <v>28</v>
      </c>
      <c r="AD131" s="46" t="s">
        <v>29</v>
      </c>
      <c r="AF131" s="45" t="s">
        <v>21</v>
      </c>
      <c r="AG131" s="46" t="s">
        <v>22</v>
      </c>
      <c r="AH131" s="46" t="s">
        <v>23</v>
      </c>
      <c r="AI131" s="46" t="s">
        <v>24</v>
      </c>
      <c r="AJ131" s="46" t="s">
        <v>25</v>
      </c>
      <c r="AK131" s="46" t="s">
        <v>26</v>
      </c>
      <c r="AL131" s="46" t="s">
        <v>27</v>
      </c>
      <c r="AM131" s="46" t="s">
        <v>28</v>
      </c>
      <c r="AN131" s="46" t="s">
        <v>29</v>
      </c>
      <c r="AP131" s="45" t="s">
        <v>21</v>
      </c>
      <c r="AQ131" s="46" t="s">
        <v>22</v>
      </c>
      <c r="AR131" s="46" t="s">
        <v>23</v>
      </c>
      <c r="AS131" s="46" t="s">
        <v>24</v>
      </c>
      <c r="AT131" s="46" t="s">
        <v>25</v>
      </c>
      <c r="AU131" s="46" t="s">
        <v>26</v>
      </c>
      <c r="AV131" s="46" t="s">
        <v>27</v>
      </c>
      <c r="AW131" s="46" t="s">
        <v>28</v>
      </c>
      <c r="AX131" s="46" t="s">
        <v>29</v>
      </c>
      <c r="AY131" s="47"/>
      <c r="AZ131" s="45" t="s">
        <v>21</v>
      </c>
      <c r="BA131" s="46" t="s">
        <v>22</v>
      </c>
      <c r="BB131" s="46" t="s">
        <v>23</v>
      </c>
      <c r="BC131" s="46" t="s">
        <v>24</v>
      </c>
      <c r="BD131" s="46" t="s">
        <v>25</v>
      </c>
      <c r="BE131" s="46" t="s">
        <v>26</v>
      </c>
      <c r="BF131" s="46" t="s">
        <v>27</v>
      </c>
      <c r="BG131" s="46" t="s">
        <v>28</v>
      </c>
      <c r="BH131" s="46" t="s">
        <v>29</v>
      </c>
      <c r="BI131" s="47"/>
      <c r="BJ131" s="45" t="s">
        <v>21</v>
      </c>
      <c r="BK131" s="46" t="s">
        <v>22</v>
      </c>
      <c r="BL131" s="46" t="s">
        <v>23</v>
      </c>
      <c r="BM131" s="46" t="s">
        <v>24</v>
      </c>
      <c r="BN131" s="46" t="s">
        <v>25</v>
      </c>
      <c r="BO131" s="46" t="s">
        <v>26</v>
      </c>
      <c r="BP131" s="46" t="s">
        <v>27</v>
      </c>
      <c r="BQ131" s="46" t="s">
        <v>28</v>
      </c>
      <c r="BR131" s="46" t="s">
        <v>29</v>
      </c>
      <c r="BS131" s="24"/>
      <c r="BT131" s="45" t="s">
        <v>21</v>
      </c>
      <c r="BU131" s="46" t="s">
        <v>22</v>
      </c>
      <c r="BV131" s="46" t="s">
        <v>23</v>
      </c>
      <c r="BW131" s="46" t="s">
        <v>24</v>
      </c>
      <c r="BX131" s="46" t="s">
        <v>25</v>
      </c>
      <c r="BY131" s="46" t="s">
        <v>26</v>
      </c>
      <c r="BZ131" s="46" t="s">
        <v>27</v>
      </c>
      <c r="CA131" s="46" t="s">
        <v>28</v>
      </c>
      <c r="CB131" s="46" t="s">
        <v>29</v>
      </c>
      <c r="CC131" s="24"/>
    </row>
    <row r="132" spans="1:89" x14ac:dyDescent="0.35">
      <c r="A132" s="190"/>
      <c r="B132" s="34"/>
      <c r="C132" s="34"/>
      <c r="D132" s="33"/>
      <c r="E132" s="33"/>
      <c r="F132" s="33"/>
      <c r="G132" s="33"/>
      <c r="H132" s="33"/>
      <c r="I132" s="48"/>
      <c r="J132" s="100"/>
      <c r="K132" s="190" t="s">
        <v>77</v>
      </c>
      <c r="L132" s="34">
        <v>0.47916666666666669</v>
      </c>
      <c r="M132" s="34">
        <f>L132+0.006944</f>
        <v>0.48611066666666669</v>
      </c>
      <c r="N132" s="33" t="s">
        <v>19</v>
      </c>
      <c r="O132" s="33" t="s">
        <v>31</v>
      </c>
      <c r="P132" s="33" t="s">
        <v>32</v>
      </c>
      <c r="Q132" s="33" t="s">
        <v>33</v>
      </c>
      <c r="R132" s="33" t="s">
        <v>34</v>
      </c>
      <c r="S132" s="48" t="s">
        <v>35</v>
      </c>
      <c r="V132" s="190" t="s">
        <v>77</v>
      </c>
      <c r="W132" s="34">
        <v>0.47916666666666669</v>
      </c>
      <c r="X132" s="34">
        <f>W132+0.006944</f>
        <v>0.48611066666666669</v>
      </c>
      <c r="Y132" s="33" t="s">
        <v>19</v>
      </c>
      <c r="Z132" s="33" t="s">
        <v>31</v>
      </c>
      <c r="AA132" s="33" t="s">
        <v>32</v>
      </c>
      <c r="AB132" s="33" t="s">
        <v>33</v>
      </c>
      <c r="AC132" s="33" t="s">
        <v>34</v>
      </c>
      <c r="AD132" s="48" t="s">
        <v>35</v>
      </c>
      <c r="AF132" s="190" t="s">
        <v>77</v>
      </c>
      <c r="AG132" s="34">
        <v>0.47916666666666669</v>
      </c>
      <c r="AH132" s="34">
        <f>AG132+0.006944</f>
        <v>0.48611066666666669</v>
      </c>
      <c r="AI132" s="33" t="s">
        <v>19</v>
      </c>
      <c r="AJ132" s="33" t="s">
        <v>31</v>
      </c>
      <c r="AK132" s="33" t="s">
        <v>32</v>
      </c>
      <c r="AL132" s="33" t="s">
        <v>33</v>
      </c>
      <c r="AM132" s="33" t="s">
        <v>34</v>
      </c>
      <c r="AN132" s="48" t="s">
        <v>35</v>
      </c>
      <c r="AP132" s="190" t="s">
        <v>77</v>
      </c>
      <c r="AQ132" s="34">
        <v>0.47916666666666669</v>
      </c>
      <c r="AR132" s="34">
        <f>AQ132+0.006944</f>
        <v>0.48611066666666669</v>
      </c>
      <c r="AS132" s="33" t="s">
        <v>19</v>
      </c>
      <c r="AT132" s="33" t="s">
        <v>31</v>
      </c>
      <c r="AU132" s="33" t="s">
        <v>32</v>
      </c>
      <c r="AV132" s="33" t="s">
        <v>33</v>
      </c>
      <c r="AW132" s="33" t="s">
        <v>34</v>
      </c>
      <c r="AX132" s="48" t="s">
        <v>35</v>
      </c>
      <c r="AY132" s="24"/>
      <c r="AZ132" s="190" t="s">
        <v>77</v>
      </c>
      <c r="BA132" s="34">
        <v>0.47916666666666669</v>
      </c>
      <c r="BB132" s="34">
        <f>BA132+0.006944</f>
        <v>0.48611066666666669</v>
      </c>
      <c r="BC132" s="33" t="s">
        <v>19</v>
      </c>
      <c r="BD132" s="33" t="s">
        <v>31</v>
      </c>
      <c r="BE132" s="33" t="s">
        <v>32</v>
      </c>
      <c r="BF132" s="33" t="s">
        <v>33</v>
      </c>
      <c r="BG132" s="33" t="s">
        <v>34</v>
      </c>
      <c r="BH132" s="48" t="s">
        <v>35</v>
      </c>
      <c r="BI132" s="24"/>
      <c r="BJ132" s="190" t="s">
        <v>77</v>
      </c>
      <c r="BK132" s="34">
        <v>0.47916666666666669</v>
      </c>
      <c r="BL132" s="34">
        <f>BK132+0.006944</f>
        <v>0.48611066666666669</v>
      </c>
      <c r="BM132" s="33" t="s">
        <v>19</v>
      </c>
      <c r="BN132" s="33" t="s">
        <v>31</v>
      </c>
      <c r="BO132" s="33" t="s">
        <v>32</v>
      </c>
      <c r="BP132" s="33" t="s">
        <v>33</v>
      </c>
      <c r="BQ132" s="33" t="s">
        <v>34</v>
      </c>
      <c r="BR132" s="48" t="s">
        <v>35</v>
      </c>
      <c r="BS132" s="24"/>
      <c r="BT132" s="190" t="s">
        <v>77</v>
      </c>
      <c r="BU132" s="34">
        <v>0.47916666666666669</v>
      </c>
      <c r="BV132" s="34">
        <f>BU132+0.006944</f>
        <v>0.48611066666666669</v>
      </c>
      <c r="BW132" s="33" t="s">
        <v>19</v>
      </c>
      <c r="BX132" s="33" t="s">
        <v>31</v>
      </c>
      <c r="BY132" s="33" t="s">
        <v>32</v>
      </c>
      <c r="BZ132" s="33" t="s">
        <v>33</v>
      </c>
      <c r="CA132" s="33" t="s">
        <v>34</v>
      </c>
      <c r="CB132" s="48" t="s">
        <v>35</v>
      </c>
      <c r="CC132" s="24"/>
    </row>
    <row r="133" spans="1:89" x14ac:dyDescent="0.35">
      <c r="A133" s="191"/>
      <c r="B133" s="35"/>
      <c r="C133" s="34"/>
      <c r="D133" s="23"/>
      <c r="E133" s="23"/>
      <c r="F133" s="23"/>
      <c r="G133" s="23"/>
      <c r="H133" s="23"/>
      <c r="I133" s="49"/>
      <c r="J133" s="24"/>
      <c r="K133" s="191"/>
      <c r="L133" s="35">
        <f>M132</f>
        <v>0.48611066666666669</v>
      </c>
      <c r="M133" s="34">
        <f t="shared" ref="M133:M137" si="180">L133+0.006944</f>
        <v>0.4930546666666667</v>
      </c>
      <c r="N133" s="23" t="s">
        <v>35</v>
      </c>
      <c r="O133" s="23" t="s">
        <v>19</v>
      </c>
      <c r="P133" s="23" t="s">
        <v>31</v>
      </c>
      <c r="Q133" s="23" t="s">
        <v>32</v>
      </c>
      <c r="R133" s="23" t="s">
        <v>33</v>
      </c>
      <c r="S133" s="49" t="s">
        <v>34</v>
      </c>
      <c r="V133" s="191"/>
      <c r="W133" s="35">
        <f>X132</f>
        <v>0.48611066666666669</v>
      </c>
      <c r="X133" s="34">
        <f t="shared" ref="X133:X137" si="181">W133+0.006944</f>
        <v>0.4930546666666667</v>
      </c>
      <c r="Y133" s="23" t="s">
        <v>35</v>
      </c>
      <c r="Z133" s="23" t="s">
        <v>19</v>
      </c>
      <c r="AA133" s="23" t="s">
        <v>31</v>
      </c>
      <c r="AB133" s="23" t="s">
        <v>32</v>
      </c>
      <c r="AC133" s="23" t="s">
        <v>33</v>
      </c>
      <c r="AD133" s="49" t="s">
        <v>34</v>
      </c>
      <c r="AF133" s="191"/>
      <c r="AG133" s="35">
        <f>AH132</f>
        <v>0.48611066666666669</v>
      </c>
      <c r="AH133" s="34">
        <f t="shared" ref="AH133:AH137" si="182">AG133+0.006944</f>
        <v>0.4930546666666667</v>
      </c>
      <c r="AI133" s="23" t="s">
        <v>35</v>
      </c>
      <c r="AJ133" s="23" t="s">
        <v>19</v>
      </c>
      <c r="AK133" s="23" t="s">
        <v>31</v>
      </c>
      <c r="AL133" s="23" t="s">
        <v>32</v>
      </c>
      <c r="AM133" s="23" t="s">
        <v>33</v>
      </c>
      <c r="AN133" s="49" t="s">
        <v>34</v>
      </c>
      <c r="AP133" s="191"/>
      <c r="AQ133" s="35">
        <f>AR132</f>
        <v>0.48611066666666669</v>
      </c>
      <c r="AR133" s="34">
        <f t="shared" ref="AR133:AR137" si="183">AQ133+0.006944</f>
        <v>0.4930546666666667</v>
      </c>
      <c r="AS133" s="23" t="s">
        <v>35</v>
      </c>
      <c r="AT133" s="23" t="s">
        <v>19</v>
      </c>
      <c r="AU133" s="23" t="s">
        <v>31</v>
      </c>
      <c r="AV133" s="23" t="s">
        <v>32</v>
      </c>
      <c r="AW133" s="23" t="s">
        <v>33</v>
      </c>
      <c r="AX133" s="49" t="s">
        <v>34</v>
      </c>
      <c r="AY133" s="24"/>
      <c r="AZ133" s="191"/>
      <c r="BA133" s="35">
        <f>BB132</f>
        <v>0.48611066666666669</v>
      </c>
      <c r="BB133" s="34">
        <f t="shared" ref="BB133:BB137" si="184">BA133+0.006944</f>
        <v>0.4930546666666667</v>
      </c>
      <c r="BC133" s="23" t="s">
        <v>35</v>
      </c>
      <c r="BD133" s="23" t="s">
        <v>19</v>
      </c>
      <c r="BE133" s="23" t="s">
        <v>31</v>
      </c>
      <c r="BF133" s="23" t="s">
        <v>32</v>
      </c>
      <c r="BG133" s="23" t="s">
        <v>33</v>
      </c>
      <c r="BH133" s="49" t="s">
        <v>34</v>
      </c>
      <c r="BI133" s="24"/>
      <c r="BJ133" s="191"/>
      <c r="BK133" s="35">
        <f>BL132</f>
        <v>0.48611066666666669</v>
      </c>
      <c r="BL133" s="34">
        <f t="shared" ref="BL133:BL137" si="185">BK133+0.006944</f>
        <v>0.4930546666666667</v>
      </c>
      <c r="BM133" s="23" t="s">
        <v>35</v>
      </c>
      <c r="BN133" s="23" t="s">
        <v>19</v>
      </c>
      <c r="BO133" s="23" t="s">
        <v>31</v>
      </c>
      <c r="BP133" s="23" t="s">
        <v>32</v>
      </c>
      <c r="BQ133" s="23" t="s">
        <v>33</v>
      </c>
      <c r="BR133" s="49" t="s">
        <v>34</v>
      </c>
      <c r="BS133" s="24"/>
      <c r="BT133" s="191"/>
      <c r="BU133" s="35">
        <f>BV132</f>
        <v>0.48611066666666669</v>
      </c>
      <c r="BV133" s="34">
        <f t="shared" ref="BV133:BV137" si="186">BU133+0.006944</f>
        <v>0.4930546666666667</v>
      </c>
      <c r="BW133" s="23" t="s">
        <v>35</v>
      </c>
      <c r="BX133" s="23" t="s">
        <v>19</v>
      </c>
      <c r="BY133" s="23" t="s">
        <v>31</v>
      </c>
      <c r="BZ133" s="23" t="s">
        <v>32</v>
      </c>
      <c r="CA133" s="23" t="s">
        <v>33</v>
      </c>
      <c r="CB133" s="49" t="s">
        <v>34</v>
      </c>
      <c r="CC133" s="24"/>
    </row>
    <row r="134" spans="1:89" x14ac:dyDescent="0.35">
      <c r="A134" s="191"/>
      <c r="B134" s="35"/>
      <c r="C134" s="34"/>
      <c r="D134" s="23"/>
      <c r="E134" s="23"/>
      <c r="F134" s="23"/>
      <c r="G134" s="23"/>
      <c r="H134" s="23"/>
      <c r="I134" s="49"/>
      <c r="J134" s="24"/>
      <c r="K134" s="191"/>
      <c r="L134" s="35">
        <f t="shared" ref="L134:L137" si="187">M133</f>
        <v>0.4930546666666667</v>
      </c>
      <c r="M134" s="34">
        <f t="shared" si="180"/>
        <v>0.4999986666666667</v>
      </c>
      <c r="N134" s="23" t="s">
        <v>34</v>
      </c>
      <c r="O134" s="23" t="s">
        <v>35</v>
      </c>
      <c r="P134" s="23" t="s">
        <v>19</v>
      </c>
      <c r="Q134" s="23" t="s">
        <v>31</v>
      </c>
      <c r="R134" s="23" t="s">
        <v>32</v>
      </c>
      <c r="S134" s="49" t="s">
        <v>33</v>
      </c>
      <c r="V134" s="191"/>
      <c r="W134" s="35">
        <f t="shared" ref="W134:W137" si="188">X133</f>
        <v>0.4930546666666667</v>
      </c>
      <c r="X134" s="34">
        <f t="shared" si="181"/>
        <v>0.4999986666666667</v>
      </c>
      <c r="Y134" s="23" t="s">
        <v>34</v>
      </c>
      <c r="Z134" s="23" t="s">
        <v>35</v>
      </c>
      <c r="AA134" s="23" t="s">
        <v>19</v>
      </c>
      <c r="AB134" s="23" t="s">
        <v>31</v>
      </c>
      <c r="AC134" s="23" t="s">
        <v>32</v>
      </c>
      <c r="AD134" s="49" t="s">
        <v>33</v>
      </c>
      <c r="AF134" s="191"/>
      <c r="AG134" s="35">
        <f t="shared" ref="AG134:AG137" si="189">AH133</f>
        <v>0.4930546666666667</v>
      </c>
      <c r="AH134" s="34">
        <f t="shared" si="182"/>
        <v>0.4999986666666667</v>
      </c>
      <c r="AI134" s="23" t="s">
        <v>34</v>
      </c>
      <c r="AJ134" s="23" t="s">
        <v>35</v>
      </c>
      <c r="AK134" s="23" t="s">
        <v>19</v>
      </c>
      <c r="AL134" s="23" t="s">
        <v>31</v>
      </c>
      <c r="AM134" s="23" t="s">
        <v>32</v>
      </c>
      <c r="AN134" s="49" t="s">
        <v>33</v>
      </c>
      <c r="AP134" s="191"/>
      <c r="AQ134" s="35">
        <f t="shared" ref="AQ134:AQ137" si="190">AR133</f>
        <v>0.4930546666666667</v>
      </c>
      <c r="AR134" s="34">
        <f t="shared" si="183"/>
        <v>0.4999986666666667</v>
      </c>
      <c r="AS134" s="23" t="s">
        <v>34</v>
      </c>
      <c r="AT134" s="23" t="s">
        <v>35</v>
      </c>
      <c r="AU134" s="23" t="s">
        <v>19</v>
      </c>
      <c r="AV134" s="23" t="s">
        <v>31</v>
      </c>
      <c r="AW134" s="23" t="s">
        <v>32</v>
      </c>
      <c r="AX134" s="49" t="s">
        <v>33</v>
      </c>
      <c r="AY134" s="24"/>
      <c r="AZ134" s="191"/>
      <c r="BA134" s="35">
        <f t="shared" ref="BA134:BA137" si="191">BB133</f>
        <v>0.4930546666666667</v>
      </c>
      <c r="BB134" s="34">
        <f t="shared" si="184"/>
        <v>0.4999986666666667</v>
      </c>
      <c r="BC134" s="23" t="s">
        <v>34</v>
      </c>
      <c r="BD134" s="23" t="s">
        <v>35</v>
      </c>
      <c r="BE134" s="23" t="s">
        <v>19</v>
      </c>
      <c r="BF134" s="23" t="s">
        <v>31</v>
      </c>
      <c r="BG134" s="23" t="s">
        <v>32</v>
      </c>
      <c r="BH134" s="49" t="s">
        <v>33</v>
      </c>
      <c r="BI134" s="24"/>
      <c r="BJ134" s="191"/>
      <c r="BK134" s="35">
        <f t="shared" ref="BK134:BK137" si="192">BL133</f>
        <v>0.4930546666666667</v>
      </c>
      <c r="BL134" s="34">
        <f t="shared" si="185"/>
        <v>0.4999986666666667</v>
      </c>
      <c r="BM134" s="23" t="s">
        <v>34</v>
      </c>
      <c r="BN134" s="23" t="s">
        <v>35</v>
      </c>
      <c r="BO134" s="23" t="s">
        <v>19</v>
      </c>
      <c r="BP134" s="23" t="s">
        <v>31</v>
      </c>
      <c r="BQ134" s="23" t="s">
        <v>32</v>
      </c>
      <c r="BR134" s="49" t="s">
        <v>33</v>
      </c>
      <c r="BS134" s="24"/>
      <c r="BT134" s="191"/>
      <c r="BU134" s="35">
        <f t="shared" ref="BU134:BU137" si="193">BV133</f>
        <v>0.4930546666666667</v>
      </c>
      <c r="BV134" s="34">
        <f t="shared" si="186"/>
        <v>0.4999986666666667</v>
      </c>
      <c r="BW134" s="23" t="s">
        <v>34</v>
      </c>
      <c r="BX134" s="23" t="s">
        <v>35</v>
      </c>
      <c r="BY134" s="23" t="s">
        <v>19</v>
      </c>
      <c r="BZ134" s="23" t="s">
        <v>31</v>
      </c>
      <c r="CA134" s="23" t="s">
        <v>32</v>
      </c>
      <c r="CB134" s="49" t="s">
        <v>33</v>
      </c>
      <c r="CC134" s="24"/>
    </row>
    <row r="135" spans="1:89" ht="14.25" customHeight="1" x14ac:dyDescent="0.35">
      <c r="A135" s="191"/>
      <c r="B135" s="35"/>
      <c r="C135" s="34"/>
      <c r="D135" s="23"/>
      <c r="E135" s="23"/>
      <c r="F135" s="23"/>
      <c r="G135" s="23"/>
      <c r="H135" s="23"/>
      <c r="I135" s="49"/>
      <c r="J135" s="24"/>
      <c r="K135" s="191"/>
      <c r="L135" s="35">
        <f t="shared" si="187"/>
        <v>0.4999986666666667</v>
      </c>
      <c r="M135" s="34">
        <f t="shared" si="180"/>
        <v>0.50694266666666665</v>
      </c>
      <c r="N135" s="23" t="s">
        <v>33</v>
      </c>
      <c r="O135" s="23" t="s">
        <v>34</v>
      </c>
      <c r="P135" s="23" t="s">
        <v>35</v>
      </c>
      <c r="Q135" s="23" t="s">
        <v>19</v>
      </c>
      <c r="R135" s="23" t="s">
        <v>31</v>
      </c>
      <c r="S135" s="49" t="s">
        <v>32</v>
      </c>
      <c r="V135" s="191"/>
      <c r="W135" s="35">
        <f t="shared" si="188"/>
        <v>0.4999986666666667</v>
      </c>
      <c r="X135" s="34">
        <f t="shared" si="181"/>
        <v>0.50694266666666665</v>
      </c>
      <c r="Y135" s="23" t="s">
        <v>33</v>
      </c>
      <c r="Z135" s="23" t="s">
        <v>34</v>
      </c>
      <c r="AA135" s="23" t="s">
        <v>35</v>
      </c>
      <c r="AB135" s="23" t="s">
        <v>19</v>
      </c>
      <c r="AC135" s="23" t="s">
        <v>31</v>
      </c>
      <c r="AD135" s="49" t="s">
        <v>32</v>
      </c>
      <c r="AF135" s="191"/>
      <c r="AG135" s="35">
        <f t="shared" si="189"/>
        <v>0.4999986666666667</v>
      </c>
      <c r="AH135" s="34">
        <f t="shared" si="182"/>
        <v>0.50694266666666665</v>
      </c>
      <c r="AI135" s="23" t="s">
        <v>33</v>
      </c>
      <c r="AJ135" s="23" t="s">
        <v>34</v>
      </c>
      <c r="AK135" s="23" t="s">
        <v>35</v>
      </c>
      <c r="AL135" s="23" t="s">
        <v>19</v>
      </c>
      <c r="AM135" s="23" t="s">
        <v>31</v>
      </c>
      <c r="AN135" s="49" t="s">
        <v>32</v>
      </c>
      <c r="AP135" s="191"/>
      <c r="AQ135" s="35">
        <f t="shared" si="190"/>
        <v>0.4999986666666667</v>
      </c>
      <c r="AR135" s="34">
        <f t="shared" si="183"/>
        <v>0.50694266666666665</v>
      </c>
      <c r="AS135" s="23" t="s">
        <v>33</v>
      </c>
      <c r="AT135" s="23" t="s">
        <v>34</v>
      </c>
      <c r="AU135" s="23" t="s">
        <v>35</v>
      </c>
      <c r="AV135" s="23" t="s">
        <v>19</v>
      </c>
      <c r="AW135" s="23" t="s">
        <v>31</v>
      </c>
      <c r="AX135" s="49" t="s">
        <v>32</v>
      </c>
      <c r="AY135" s="24"/>
      <c r="AZ135" s="191"/>
      <c r="BA135" s="35">
        <f t="shared" si="191"/>
        <v>0.4999986666666667</v>
      </c>
      <c r="BB135" s="34">
        <f t="shared" si="184"/>
        <v>0.50694266666666665</v>
      </c>
      <c r="BC135" s="23" t="s">
        <v>33</v>
      </c>
      <c r="BD135" s="23" t="s">
        <v>34</v>
      </c>
      <c r="BE135" s="23" t="s">
        <v>35</v>
      </c>
      <c r="BF135" s="23" t="s">
        <v>19</v>
      </c>
      <c r="BG135" s="23" t="s">
        <v>31</v>
      </c>
      <c r="BH135" s="49" t="s">
        <v>32</v>
      </c>
      <c r="BI135" s="24"/>
      <c r="BJ135" s="191"/>
      <c r="BK135" s="35">
        <f t="shared" si="192"/>
        <v>0.4999986666666667</v>
      </c>
      <c r="BL135" s="34">
        <f t="shared" si="185"/>
        <v>0.50694266666666665</v>
      </c>
      <c r="BM135" s="23" t="s">
        <v>33</v>
      </c>
      <c r="BN135" s="23" t="s">
        <v>34</v>
      </c>
      <c r="BO135" s="23" t="s">
        <v>35</v>
      </c>
      <c r="BP135" s="23" t="s">
        <v>19</v>
      </c>
      <c r="BQ135" s="23" t="s">
        <v>31</v>
      </c>
      <c r="BR135" s="49" t="s">
        <v>32</v>
      </c>
      <c r="BS135" s="24"/>
      <c r="BT135" s="191"/>
      <c r="BU135" s="35">
        <f t="shared" si="193"/>
        <v>0.4999986666666667</v>
      </c>
      <c r="BV135" s="34">
        <f t="shared" si="186"/>
        <v>0.50694266666666665</v>
      </c>
      <c r="BW135" s="23" t="s">
        <v>33</v>
      </c>
      <c r="BX135" s="23" t="s">
        <v>34</v>
      </c>
      <c r="BY135" s="23" t="s">
        <v>35</v>
      </c>
      <c r="BZ135" s="23" t="s">
        <v>19</v>
      </c>
      <c r="CA135" s="23" t="s">
        <v>31</v>
      </c>
      <c r="CB135" s="49" t="s">
        <v>32</v>
      </c>
      <c r="CC135" s="24"/>
    </row>
    <row r="136" spans="1:89" x14ac:dyDescent="0.35">
      <c r="A136" s="191"/>
      <c r="B136" s="35"/>
      <c r="C136" s="34"/>
      <c r="D136" s="23"/>
      <c r="E136" s="23"/>
      <c r="F136" s="23"/>
      <c r="G136" s="23"/>
      <c r="H136" s="23"/>
      <c r="I136" s="49"/>
      <c r="J136" s="24"/>
      <c r="K136" s="191"/>
      <c r="L136" s="35">
        <f t="shared" si="187"/>
        <v>0.50694266666666665</v>
      </c>
      <c r="M136" s="34">
        <f t="shared" si="180"/>
        <v>0.5138866666666666</v>
      </c>
      <c r="N136" s="23" t="s">
        <v>32</v>
      </c>
      <c r="O136" s="23" t="s">
        <v>33</v>
      </c>
      <c r="P136" s="23" t="s">
        <v>34</v>
      </c>
      <c r="Q136" s="23" t="s">
        <v>35</v>
      </c>
      <c r="R136" s="23" t="s">
        <v>19</v>
      </c>
      <c r="S136" s="49" t="s">
        <v>31</v>
      </c>
      <c r="V136" s="191"/>
      <c r="W136" s="35">
        <f t="shared" si="188"/>
        <v>0.50694266666666665</v>
      </c>
      <c r="X136" s="34">
        <f t="shared" si="181"/>
        <v>0.5138866666666666</v>
      </c>
      <c r="Y136" s="23" t="s">
        <v>32</v>
      </c>
      <c r="Z136" s="23" t="s">
        <v>33</v>
      </c>
      <c r="AA136" s="23" t="s">
        <v>34</v>
      </c>
      <c r="AB136" s="23" t="s">
        <v>35</v>
      </c>
      <c r="AC136" s="23" t="s">
        <v>19</v>
      </c>
      <c r="AD136" s="49" t="s">
        <v>31</v>
      </c>
      <c r="AF136" s="191"/>
      <c r="AG136" s="35">
        <f t="shared" si="189"/>
        <v>0.50694266666666665</v>
      </c>
      <c r="AH136" s="34">
        <f t="shared" si="182"/>
        <v>0.5138866666666666</v>
      </c>
      <c r="AI136" s="23" t="s">
        <v>32</v>
      </c>
      <c r="AJ136" s="23" t="s">
        <v>33</v>
      </c>
      <c r="AK136" s="23" t="s">
        <v>34</v>
      </c>
      <c r="AL136" s="23" t="s">
        <v>35</v>
      </c>
      <c r="AM136" s="23" t="s">
        <v>19</v>
      </c>
      <c r="AN136" s="49" t="s">
        <v>31</v>
      </c>
      <c r="AP136" s="191"/>
      <c r="AQ136" s="35">
        <f t="shared" si="190"/>
        <v>0.50694266666666665</v>
      </c>
      <c r="AR136" s="34">
        <f t="shared" si="183"/>
        <v>0.5138866666666666</v>
      </c>
      <c r="AS136" s="23" t="s">
        <v>32</v>
      </c>
      <c r="AT136" s="23" t="s">
        <v>33</v>
      </c>
      <c r="AU136" s="23" t="s">
        <v>34</v>
      </c>
      <c r="AV136" s="23" t="s">
        <v>35</v>
      </c>
      <c r="AW136" s="23" t="s">
        <v>19</v>
      </c>
      <c r="AX136" s="49" t="s">
        <v>31</v>
      </c>
      <c r="AY136" s="24"/>
      <c r="AZ136" s="191"/>
      <c r="BA136" s="35">
        <f t="shared" si="191"/>
        <v>0.50694266666666665</v>
      </c>
      <c r="BB136" s="34">
        <f t="shared" si="184"/>
        <v>0.5138866666666666</v>
      </c>
      <c r="BC136" s="23" t="s">
        <v>32</v>
      </c>
      <c r="BD136" s="23" t="s">
        <v>33</v>
      </c>
      <c r="BE136" s="23" t="s">
        <v>34</v>
      </c>
      <c r="BF136" s="23" t="s">
        <v>35</v>
      </c>
      <c r="BG136" s="23" t="s">
        <v>19</v>
      </c>
      <c r="BH136" s="49" t="s">
        <v>31</v>
      </c>
      <c r="BI136" s="24"/>
      <c r="BJ136" s="191"/>
      <c r="BK136" s="35">
        <f t="shared" si="192"/>
        <v>0.50694266666666665</v>
      </c>
      <c r="BL136" s="34">
        <f t="shared" si="185"/>
        <v>0.5138866666666666</v>
      </c>
      <c r="BM136" s="23" t="s">
        <v>32</v>
      </c>
      <c r="BN136" s="23" t="s">
        <v>33</v>
      </c>
      <c r="BO136" s="23" t="s">
        <v>34</v>
      </c>
      <c r="BP136" s="23" t="s">
        <v>35</v>
      </c>
      <c r="BQ136" s="23" t="s">
        <v>19</v>
      </c>
      <c r="BR136" s="49" t="s">
        <v>31</v>
      </c>
      <c r="BS136" s="24"/>
      <c r="BT136" s="191"/>
      <c r="BU136" s="35">
        <f t="shared" si="193"/>
        <v>0.50694266666666665</v>
      </c>
      <c r="BV136" s="34">
        <f t="shared" si="186"/>
        <v>0.5138866666666666</v>
      </c>
      <c r="BW136" s="23" t="s">
        <v>32</v>
      </c>
      <c r="BX136" s="23" t="s">
        <v>33</v>
      </c>
      <c r="BY136" s="23" t="s">
        <v>34</v>
      </c>
      <c r="BZ136" s="23" t="s">
        <v>35</v>
      </c>
      <c r="CA136" s="23" t="s">
        <v>19</v>
      </c>
      <c r="CB136" s="49" t="s">
        <v>31</v>
      </c>
      <c r="CC136" s="24"/>
    </row>
    <row r="137" spans="1:89" x14ac:dyDescent="0.35">
      <c r="A137" s="192"/>
      <c r="B137" s="35"/>
      <c r="C137" s="34"/>
      <c r="D137" s="23"/>
      <c r="E137" s="23"/>
      <c r="F137" s="23"/>
      <c r="G137" s="23"/>
      <c r="H137" s="23"/>
      <c r="I137" s="49"/>
      <c r="J137" s="49"/>
      <c r="K137" s="192"/>
      <c r="L137" s="35">
        <f t="shared" si="187"/>
        <v>0.5138866666666666</v>
      </c>
      <c r="M137" s="34">
        <f t="shared" si="180"/>
        <v>0.52083066666666655</v>
      </c>
      <c r="N137" s="23" t="s">
        <v>31</v>
      </c>
      <c r="O137" s="23" t="s">
        <v>32</v>
      </c>
      <c r="P137" s="23" t="s">
        <v>33</v>
      </c>
      <c r="Q137" s="23" t="s">
        <v>34</v>
      </c>
      <c r="R137" s="23" t="s">
        <v>35</v>
      </c>
      <c r="S137" s="49" t="s">
        <v>19</v>
      </c>
      <c r="V137" s="192"/>
      <c r="W137" s="35">
        <f t="shared" si="188"/>
        <v>0.5138866666666666</v>
      </c>
      <c r="X137" s="34">
        <f t="shared" si="181"/>
        <v>0.52083066666666655</v>
      </c>
      <c r="Y137" s="23" t="s">
        <v>31</v>
      </c>
      <c r="Z137" s="23" t="s">
        <v>32</v>
      </c>
      <c r="AA137" s="23" t="s">
        <v>33</v>
      </c>
      <c r="AB137" s="23" t="s">
        <v>34</v>
      </c>
      <c r="AC137" s="23" t="s">
        <v>35</v>
      </c>
      <c r="AD137" s="49" t="s">
        <v>19</v>
      </c>
      <c r="AF137" s="192"/>
      <c r="AG137" s="35">
        <f t="shared" si="189"/>
        <v>0.5138866666666666</v>
      </c>
      <c r="AH137" s="34">
        <f t="shared" si="182"/>
        <v>0.52083066666666655</v>
      </c>
      <c r="AI137" s="23" t="s">
        <v>31</v>
      </c>
      <c r="AJ137" s="23" t="s">
        <v>32</v>
      </c>
      <c r="AK137" s="23" t="s">
        <v>33</v>
      </c>
      <c r="AL137" s="23" t="s">
        <v>34</v>
      </c>
      <c r="AM137" s="23" t="s">
        <v>35</v>
      </c>
      <c r="AN137" s="49" t="s">
        <v>19</v>
      </c>
      <c r="AP137" s="192"/>
      <c r="AQ137" s="35">
        <f t="shared" si="190"/>
        <v>0.5138866666666666</v>
      </c>
      <c r="AR137" s="34">
        <f t="shared" si="183"/>
        <v>0.52083066666666655</v>
      </c>
      <c r="AS137" s="23" t="s">
        <v>31</v>
      </c>
      <c r="AT137" s="23" t="s">
        <v>32</v>
      </c>
      <c r="AU137" s="23" t="s">
        <v>33</v>
      </c>
      <c r="AV137" s="23" t="s">
        <v>34</v>
      </c>
      <c r="AW137" s="23" t="s">
        <v>35</v>
      </c>
      <c r="AX137" s="49" t="s">
        <v>19</v>
      </c>
      <c r="AY137" s="24"/>
      <c r="AZ137" s="192"/>
      <c r="BA137" s="35">
        <f t="shared" si="191"/>
        <v>0.5138866666666666</v>
      </c>
      <c r="BB137" s="34">
        <f t="shared" si="184"/>
        <v>0.52083066666666655</v>
      </c>
      <c r="BC137" s="23" t="s">
        <v>31</v>
      </c>
      <c r="BD137" s="23" t="s">
        <v>32</v>
      </c>
      <c r="BE137" s="23" t="s">
        <v>33</v>
      </c>
      <c r="BF137" s="23" t="s">
        <v>34</v>
      </c>
      <c r="BG137" s="23" t="s">
        <v>35</v>
      </c>
      <c r="BH137" s="49" t="s">
        <v>19</v>
      </c>
      <c r="BI137" s="24"/>
      <c r="BJ137" s="192"/>
      <c r="BK137" s="35">
        <f t="shared" si="192"/>
        <v>0.5138866666666666</v>
      </c>
      <c r="BL137" s="34">
        <f t="shared" si="185"/>
        <v>0.52083066666666655</v>
      </c>
      <c r="BM137" s="23" t="s">
        <v>31</v>
      </c>
      <c r="BN137" s="23" t="s">
        <v>32</v>
      </c>
      <c r="BO137" s="23" t="s">
        <v>33</v>
      </c>
      <c r="BP137" s="23" t="s">
        <v>34</v>
      </c>
      <c r="BQ137" s="23" t="s">
        <v>35</v>
      </c>
      <c r="BR137" s="49" t="s">
        <v>19</v>
      </c>
      <c r="BS137" s="24"/>
      <c r="BT137" s="192"/>
      <c r="BU137" s="35">
        <f t="shared" si="193"/>
        <v>0.5138866666666666</v>
      </c>
      <c r="BV137" s="34">
        <f t="shared" si="186"/>
        <v>0.52083066666666655</v>
      </c>
      <c r="BW137" s="23" t="s">
        <v>31</v>
      </c>
      <c r="BX137" s="23" t="s">
        <v>32</v>
      </c>
      <c r="BY137" s="23" t="s">
        <v>33</v>
      </c>
      <c r="BZ137" s="23" t="s">
        <v>34</v>
      </c>
      <c r="CA137" s="23" t="s">
        <v>35</v>
      </c>
      <c r="CB137" s="49" t="s">
        <v>19</v>
      </c>
      <c r="CC137" s="24"/>
    </row>
    <row r="138" spans="1:89" x14ac:dyDescent="0.35">
      <c r="A138" s="24"/>
      <c r="B138" s="24"/>
      <c r="C138" s="24"/>
      <c r="D138" s="24"/>
      <c r="E138" s="24"/>
      <c r="F138" s="24"/>
      <c r="G138" s="24"/>
      <c r="H138" s="24"/>
      <c r="I138" s="24"/>
      <c r="J138" s="24"/>
      <c r="K138" s="24"/>
      <c r="L138" s="24"/>
      <c r="M138" s="24"/>
      <c r="N138" s="24"/>
      <c r="O138" s="24"/>
      <c r="P138" s="24"/>
      <c r="Q138" s="24"/>
      <c r="R138" s="24"/>
      <c r="S138" s="24"/>
      <c r="V138" s="24"/>
      <c r="W138" s="24"/>
      <c r="X138" s="24"/>
      <c r="Y138" s="24"/>
      <c r="Z138" s="24"/>
      <c r="AA138" s="24"/>
      <c r="AB138" s="24"/>
      <c r="AC138" s="24"/>
      <c r="AD138" s="24"/>
      <c r="AF138" s="24"/>
      <c r="AG138" s="24"/>
      <c r="AH138" s="24"/>
      <c r="AI138" s="24"/>
      <c r="AJ138" s="24"/>
      <c r="AK138" s="24"/>
      <c r="AL138" s="24"/>
      <c r="AM138" s="24"/>
      <c r="AN138" s="24"/>
      <c r="AP138" s="24"/>
      <c r="AQ138" s="24"/>
      <c r="AR138" s="24"/>
      <c r="AS138" s="24"/>
      <c r="AT138" s="24"/>
      <c r="AU138" s="24"/>
      <c r="AV138" s="24"/>
      <c r="AW138" s="24"/>
      <c r="AX138" s="24"/>
      <c r="AY138" s="24"/>
      <c r="AZ138" s="24"/>
      <c r="BA138" s="24"/>
      <c r="BB138" s="24"/>
      <c r="BC138" s="24"/>
      <c r="BD138" s="24"/>
      <c r="BE138" s="24"/>
      <c r="BF138" s="24"/>
      <c r="BG138" s="24"/>
      <c r="BH138" s="24"/>
      <c r="BI138" s="24"/>
      <c r="BJ138" s="24"/>
      <c r="BK138" s="24"/>
      <c r="BL138" s="24"/>
      <c r="BM138" s="24"/>
      <c r="BN138" s="24"/>
      <c r="BO138" s="24"/>
      <c r="BP138" s="24"/>
      <c r="BQ138" s="24"/>
      <c r="BR138" s="24"/>
      <c r="BS138" s="24"/>
      <c r="BT138" s="24"/>
      <c r="BU138" s="24"/>
      <c r="BV138" s="24"/>
      <c r="BW138" s="24"/>
      <c r="BX138" s="24"/>
      <c r="BY138" s="24"/>
      <c r="BZ138" s="24"/>
      <c r="CA138" s="24"/>
      <c r="CB138" s="24"/>
      <c r="CC138" s="24"/>
    </row>
    <row r="139" spans="1:89" ht="15.5" x14ac:dyDescent="0.35">
      <c r="A139" s="63"/>
      <c r="B139" s="25"/>
      <c r="C139" s="24"/>
      <c r="D139" s="24"/>
      <c r="E139" s="24"/>
      <c r="F139" s="24"/>
      <c r="G139" s="24"/>
      <c r="H139" s="24"/>
      <c r="I139" s="24"/>
      <c r="J139" s="24"/>
      <c r="K139" s="63" t="s">
        <v>6</v>
      </c>
      <c r="L139" s="25">
        <f>M137+0.003472</f>
        <v>0.52430266666666658</v>
      </c>
      <c r="M139" s="24"/>
      <c r="N139" s="24"/>
      <c r="O139" s="24"/>
      <c r="P139" s="24"/>
      <c r="Q139" s="24"/>
      <c r="R139" s="24"/>
      <c r="S139" s="24"/>
      <c r="V139" s="63" t="s">
        <v>6</v>
      </c>
      <c r="W139" s="25">
        <f>X137+0.003472</f>
        <v>0.52430266666666658</v>
      </c>
      <c r="X139" s="24"/>
      <c r="Y139" s="24"/>
      <c r="Z139" s="24"/>
      <c r="AA139" s="24"/>
      <c r="AB139" s="24"/>
      <c r="AC139" s="24"/>
      <c r="AD139" s="24"/>
      <c r="AF139" s="63" t="s">
        <v>6</v>
      </c>
      <c r="AG139" s="25">
        <f>AH137+0.003472</f>
        <v>0.52430266666666658</v>
      </c>
      <c r="AH139" s="24"/>
      <c r="AI139" s="24"/>
      <c r="AJ139" s="24"/>
      <c r="AK139" s="24"/>
      <c r="AL139" s="24"/>
      <c r="AM139" s="24"/>
      <c r="AN139" s="24"/>
      <c r="AP139" s="63" t="s">
        <v>6</v>
      </c>
      <c r="AQ139" s="25">
        <f>AR137+0.003472</f>
        <v>0.52430266666666658</v>
      </c>
      <c r="AR139" s="24"/>
      <c r="AS139" s="24"/>
      <c r="AT139" s="24"/>
      <c r="AU139" s="24"/>
      <c r="AV139" s="24"/>
      <c r="AW139" s="24"/>
      <c r="AX139" s="24"/>
      <c r="AY139" s="24"/>
      <c r="AZ139" s="63" t="s">
        <v>6</v>
      </c>
      <c r="BA139" s="25">
        <f>BB137+0.003472</f>
        <v>0.52430266666666658</v>
      </c>
      <c r="BB139" s="24"/>
      <c r="BC139" s="24"/>
      <c r="BD139" s="24"/>
      <c r="BE139" s="24"/>
      <c r="BF139" s="24"/>
      <c r="BG139" s="24"/>
      <c r="BH139" s="24"/>
      <c r="BI139" s="24"/>
      <c r="BJ139" s="63" t="s">
        <v>6</v>
      </c>
      <c r="BK139" s="25">
        <f>BL137+0.003472</f>
        <v>0.52430266666666658</v>
      </c>
      <c r="BL139" s="24"/>
      <c r="BM139" s="24"/>
      <c r="BN139" s="24"/>
      <c r="BO139" s="24"/>
      <c r="BP139" s="24"/>
      <c r="BQ139" s="24"/>
      <c r="BR139" s="24"/>
      <c r="BS139" s="24"/>
      <c r="BT139" s="63" t="s">
        <v>6</v>
      </c>
      <c r="BU139" s="25">
        <f>BV137+0.003472</f>
        <v>0.52430266666666658</v>
      </c>
      <c r="BV139" s="24"/>
      <c r="BW139" s="24"/>
      <c r="BX139" s="24"/>
      <c r="BY139" s="24"/>
      <c r="BZ139" s="24"/>
      <c r="CA139" s="24"/>
      <c r="CB139" s="24"/>
      <c r="CC139" s="24"/>
    </row>
    <row r="140" spans="1:89" x14ac:dyDescent="0.35">
      <c r="A140" s="24"/>
      <c r="B140" s="24"/>
      <c r="C140" s="24"/>
      <c r="D140" s="24"/>
      <c r="E140" s="24"/>
      <c r="F140" s="24"/>
      <c r="G140" s="24"/>
      <c r="H140" s="24"/>
      <c r="I140" s="24"/>
      <c r="J140" s="24"/>
      <c r="K140" s="24"/>
      <c r="L140" s="24"/>
      <c r="M140" s="24"/>
      <c r="N140" s="24"/>
      <c r="O140" s="24"/>
      <c r="P140" s="24"/>
      <c r="Q140" s="24"/>
      <c r="R140" s="24"/>
      <c r="S140" s="24"/>
      <c r="V140" s="24"/>
      <c r="W140" s="24"/>
      <c r="X140" s="24"/>
      <c r="Y140" s="24"/>
      <c r="Z140" s="24"/>
      <c r="AA140" s="24"/>
      <c r="AB140" s="24"/>
      <c r="AC140" s="24"/>
      <c r="AD140" s="24"/>
      <c r="AF140" s="24"/>
      <c r="AG140" s="24"/>
      <c r="AH140" s="24"/>
      <c r="AI140" s="24"/>
      <c r="AJ140" s="24"/>
      <c r="AK140" s="24"/>
      <c r="AL140" s="24"/>
      <c r="AM140" s="24"/>
      <c r="AN140" s="24"/>
      <c r="AP140" s="24"/>
      <c r="AQ140" s="24"/>
      <c r="AR140" s="24"/>
      <c r="AS140" s="24"/>
      <c r="AT140" s="24"/>
      <c r="AU140" s="24"/>
      <c r="AV140" s="24"/>
      <c r="AW140" s="24"/>
      <c r="AX140" s="24"/>
      <c r="AY140" s="24"/>
      <c r="AZ140" s="24"/>
      <c r="BA140" s="24"/>
      <c r="BB140" s="24"/>
      <c r="BC140" s="24"/>
      <c r="BD140" s="24"/>
      <c r="BE140" s="24"/>
      <c r="BF140" s="24"/>
      <c r="BG140" s="24"/>
      <c r="BH140" s="24"/>
      <c r="BI140" s="24"/>
      <c r="BJ140" s="24"/>
      <c r="BK140" s="24"/>
      <c r="BL140" s="24"/>
      <c r="BM140" s="24"/>
      <c r="BN140" s="24"/>
      <c r="BO140" s="24"/>
      <c r="BP140" s="24"/>
      <c r="BQ140" s="24"/>
      <c r="BR140" s="24"/>
      <c r="BS140" s="24"/>
      <c r="BT140" s="24"/>
      <c r="BU140" s="24"/>
      <c r="BV140" s="24"/>
      <c r="BW140" s="24"/>
      <c r="BX140" s="24"/>
      <c r="BY140" s="24"/>
      <c r="BZ140" s="24"/>
      <c r="CA140" s="24"/>
      <c r="CB140" s="24"/>
      <c r="CC140" s="24"/>
    </row>
    <row r="141" spans="1:89" x14ac:dyDescent="0.35">
      <c r="A141" s="27"/>
      <c r="B141" s="24"/>
      <c r="C141" s="24"/>
      <c r="D141" s="24"/>
      <c r="E141" s="24"/>
      <c r="F141" s="24"/>
      <c r="G141" s="24"/>
      <c r="K141" s="27" t="s">
        <v>78</v>
      </c>
      <c r="L141" s="24"/>
      <c r="M141" s="24"/>
      <c r="N141" s="24"/>
      <c r="O141" s="24"/>
      <c r="P141" s="24"/>
      <c r="Q141" s="24"/>
      <c r="V141" s="27" t="s">
        <v>78</v>
      </c>
      <c r="W141" s="24"/>
      <c r="X141" s="24"/>
      <c r="Y141" s="24"/>
      <c r="Z141" s="24"/>
      <c r="AA141" s="24"/>
      <c r="AB141" s="24"/>
      <c r="AF141" s="27" t="s">
        <v>78</v>
      </c>
      <c r="AG141" s="24"/>
      <c r="AH141" s="24"/>
      <c r="AI141" s="24"/>
      <c r="AJ141" s="24"/>
      <c r="AK141" s="24"/>
      <c r="AL141" s="24"/>
      <c r="AP141" s="27" t="s">
        <v>78</v>
      </c>
      <c r="AQ141" s="24"/>
      <c r="AR141" s="24"/>
      <c r="AS141" s="24"/>
      <c r="AT141" s="24"/>
      <c r="AU141" s="24"/>
      <c r="AV141" s="24"/>
      <c r="AZ141" s="27" t="s">
        <v>78</v>
      </c>
      <c r="BA141" s="24"/>
      <c r="BB141" s="24"/>
      <c r="BC141" s="24"/>
      <c r="BD141" s="24"/>
      <c r="BE141" s="24"/>
      <c r="BF141" s="24"/>
      <c r="BJ141" s="27" t="s">
        <v>78</v>
      </c>
      <c r="BK141" s="24"/>
      <c r="BL141" s="24"/>
      <c r="BM141" s="24"/>
      <c r="BN141" s="24"/>
      <c r="BO141" s="24"/>
      <c r="BP141" s="24"/>
      <c r="BT141" s="27" t="s">
        <v>78</v>
      </c>
      <c r="BU141" s="24"/>
      <c r="BV141" s="24"/>
      <c r="BW141" s="24"/>
      <c r="BX141" s="24"/>
      <c r="BY141" s="24"/>
      <c r="BZ141" s="24"/>
    </row>
    <row r="142" spans="1:89" x14ac:dyDescent="0.35">
      <c r="A142" s="45"/>
      <c r="B142" s="46"/>
      <c r="C142" s="46"/>
      <c r="D142" s="46"/>
      <c r="E142" s="46"/>
      <c r="F142" s="46"/>
      <c r="G142" s="46"/>
      <c r="H142" s="46"/>
      <c r="I142" s="46"/>
      <c r="J142" s="46"/>
      <c r="K142" s="45" t="s">
        <v>37</v>
      </c>
      <c r="L142" s="46" t="s">
        <v>38</v>
      </c>
      <c r="M142" s="46" t="s">
        <v>23</v>
      </c>
      <c r="N142" s="46" t="s">
        <v>29</v>
      </c>
      <c r="O142" s="46" t="s">
        <v>24</v>
      </c>
      <c r="P142" s="46" t="s">
        <v>25</v>
      </c>
      <c r="Q142" s="46" t="s">
        <v>26</v>
      </c>
      <c r="R142" s="46" t="s">
        <v>27</v>
      </c>
      <c r="S142" s="46" t="s">
        <v>28</v>
      </c>
      <c r="V142" s="45" t="s">
        <v>37</v>
      </c>
      <c r="W142" s="46" t="s">
        <v>38</v>
      </c>
      <c r="X142" s="46" t="s">
        <v>23</v>
      </c>
      <c r="Y142" s="46" t="s">
        <v>29</v>
      </c>
      <c r="Z142" s="46" t="s">
        <v>24</v>
      </c>
      <c r="AA142" s="46" t="s">
        <v>25</v>
      </c>
      <c r="AB142" s="46" t="s">
        <v>26</v>
      </c>
      <c r="AC142" s="46" t="s">
        <v>27</v>
      </c>
      <c r="AD142" s="46" t="s">
        <v>28</v>
      </c>
      <c r="AF142" s="45" t="s">
        <v>37</v>
      </c>
      <c r="AG142" s="46" t="s">
        <v>38</v>
      </c>
      <c r="AH142" s="46" t="s">
        <v>23</v>
      </c>
      <c r="AI142" s="46" t="s">
        <v>29</v>
      </c>
      <c r="AJ142" s="46" t="s">
        <v>24</v>
      </c>
      <c r="AK142" s="46" t="s">
        <v>25</v>
      </c>
      <c r="AL142" s="46" t="s">
        <v>26</v>
      </c>
      <c r="AM142" s="46" t="s">
        <v>27</v>
      </c>
      <c r="AN142" s="46" t="s">
        <v>28</v>
      </c>
      <c r="AP142" s="45" t="s">
        <v>37</v>
      </c>
      <c r="AQ142" s="46" t="s">
        <v>38</v>
      </c>
      <c r="AR142" s="46" t="s">
        <v>23</v>
      </c>
      <c r="AS142" s="46" t="s">
        <v>29</v>
      </c>
      <c r="AT142" s="46" t="s">
        <v>24</v>
      </c>
      <c r="AU142" s="46" t="s">
        <v>25</v>
      </c>
      <c r="AV142" s="46" t="s">
        <v>26</v>
      </c>
      <c r="AW142" s="46" t="s">
        <v>27</v>
      </c>
      <c r="AX142" s="46" t="s">
        <v>28</v>
      </c>
      <c r="AY142" s="47"/>
      <c r="AZ142" s="45" t="s">
        <v>37</v>
      </c>
      <c r="BA142" s="46" t="s">
        <v>38</v>
      </c>
      <c r="BB142" s="46" t="s">
        <v>23</v>
      </c>
      <c r="BC142" s="46" t="s">
        <v>29</v>
      </c>
      <c r="BD142" s="46" t="s">
        <v>24</v>
      </c>
      <c r="BE142" s="46" t="s">
        <v>25</v>
      </c>
      <c r="BF142" s="46" t="s">
        <v>26</v>
      </c>
      <c r="BG142" s="46" t="s">
        <v>27</v>
      </c>
      <c r="BH142" s="46" t="s">
        <v>28</v>
      </c>
      <c r="BI142" s="47"/>
      <c r="BJ142" s="45" t="s">
        <v>37</v>
      </c>
      <c r="BK142" s="46" t="s">
        <v>38</v>
      </c>
      <c r="BL142" s="46" t="s">
        <v>23</v>
      </c>
      <c r="BM142" s="46" t="s">
        <v>29</v>
      </c>
      <c r="BN142" s="46" t="s">
        <v>24</v>
      </c>
      <c r="BO142" s="46" t="s">
        <v>25</v>
      </c>
      <c r="BP142" s="46" t="s">
        <v>26</v>
      </c>
      <c r="BQ142" s="46" t="s">
        <v>27</v>
      </c>
      <c r="BR142" s="46" t="s">
        <v>28</v>
      </c>
      <c r="BT142" s="45" t="s">
        <v>37</v>
      </c>
      <c r="BU142" s="46" t="s">
        <v>38</v>
      </c>
      <c r="BV142" s="46" t="s">
        <v>23</v>
      </c>
      <c r="BW142" s="46" t="s">
        <v>29</v>
      </c>
      <c r="BX142" s="46" t="s">
        <v>24</v>
      </c>
      <c r="BY142" s="46" t="s">
        <v>25</v>
      </c>
      <c r="BZ142" s="46" t="s">
        <v>26</v>
      </c>
      <c r="CA142" s="46" t="s">
        <v>27</v>
      </c>
      <c r="CB142" s="46" t="s">
        <v>28</v>
      </c>
      <c r="CE142" s="60" t="s">
        <v>73</v>
      </c>
      <c r="CF142" s="9">
        <v>3.5</v>
      </c>
      <c r="CG142" s="60" t="s">
        <v>59</v>
      </c>
      <c r="CH142" s="9"/>
      <c r="CI142" s="9"/>
      <c r="CJ142" s="9"/>
      <c r="CK142" s="60" t="s">
        <v>79</v>
      </c>
    </row>
    <row r="143" spans="1:89" x14ac:dyDescent="0.35">
      <c r="A143" s="38"/>
      <c r="B143" s="34"/>
      <c r="C143" s="34"/>
      <c r="D143" s="33"/>
      <c r="E143" s="33"/>
      <c r="F143" s="33"/>
      <c r="G143" s="33"/>
      <c r="H143" s="33"/>
      <c r="I143" s="48"/>
      <c r="J143" s="48"/>
      <c r="K143" s="38">
        <v>1</v>
      </c>
      <c r="L143" s="34">
        <f>L139+0.003472</f>
        <v>0.52777466666666661</v>
      </c>
      <c r="M143" s="34">
        <f>L143+0.019444</f>
        <v>0.54721866666666663</v>
      </c>
      <c r="N143" s="33" t="s">
        <v>19</v>
      </c>
      <c r="O143" s="33" t="s">
        <v>31</v>
      </c>
      <c r="P143" s="33" t="s">
        <v>32</v>
      </c>
      <c r="Q143" s="33" t="s">
        <v>33</v>
      </c>
      <c r="R143" s="33" t="s">
        <v>34</v>
      </c>
      <c r="S143" s="48" t="s">
        <v>35</v>
      </c>
      <c r="V143" s="38">
        <v>1</v>
      </c>
      <c r="W143" s="34">
        <f>W139+0.003472</f>
        <v>0.52777466666666661</v>
      </c>
      <c r="X143" s="34">
        <f>W143+0.019444</f>
        <v>0.54721866666666663</v>
      </c>
      <c r="Y143" s="33" t="s">
        <v>19</v>
      </c>
      <c r="Z143" s="33" t="s">
        <v>31</v>
      </c>
      <c r="AA143" s="33" t="s">
        <v>32</v>
      </c>
      <c r="AB143" s="33" t="s">
        <v>33</v>
      </c>
      <c r="AC143" s="33" t="s">
        <v>34</v>
      </c>
      <c r="AD143" s="48" t="s">
        <v>35</v>
      </c>
      <c r="AF143" s="38">
        <v>1</v>
      </c>
      <c r="AG143" s="34">
        <f>AG139+0.003472</f>
        <v>0.52777466666666661</v>
      </c>
      <c r="AH143" s="34">
        <f>AG143+0.022222</f>
        <v>0.54999666666666658</v>
      </c>
      <c r="AI143" s="33" t="s">
        <v>19</v>
      </c>
      <c r="AJ143" s="33" t="s">
        <v>31</v>
      </c>
      <c r="AK143" s="33" t="s">
        <v>32</v>
      </c>
      <c r="AL143" s="33" t="s">
        <v>33</v>
      </c>
      <c r="AM143" s="33" t="s">
        <v>34</v>
      </c>
      <c r="AN143" s="48" t="s">
        <v>35</v>
      </c>
      <c r="AP143" s="38">
        <v>1</v>
      </c>
      <c r="AQ143" s="34">
        <f>AQ139+0.003472</f>
        <v>0.52777466666666661</v>
      </c>
      <c r="AR143" s="34">
        <f>AQ143+0.019444</f>
        <v>0.54721866666666663</v>
      </c>
      <c r="AS143" s="33" t="s">
        <v>19</v>
      </c>
      <c r="AT143" s="33" t="s">
        <v>31</v>
      </c>
      <c r="AU143" s="33" t="s">
        <v>32</v>
      </c>
      <c r="AV143" s="33" t="s">
        <v>33</v>
      </c>
      <c r="AW143" s="33" t="s">
        <v>34</v>
      </c>
      <c r="AX143" s="48" t="s">
        <v>35</v>
      </c>
      <c r="AY143" s="24"/>
      <c r="AZ143" s="38">
        <v>1</v>
      </c>
      <c r="BA143" s="34">
        <f>BA139+0.003472</f>
        <v>0.52777466666666661</v>
      </c>
      <c r="BB143" s="34">
        <f>BA143+0.017261</f>
        <v>0.54503566666666659</v>
      </c>
      <c r="BC143" s="33" t="s">
        <v>19</v>
      </c>
      <c r="BD143" s="33" t="s">
        <v>31</v>
      </c>
      <c r="BE143" s="33" t="s">
        <v>32</v>
      </c>
      <c r="BF143" s="33" t="s">
        <v>33</v>
      </c>
      <c r="BG143" s="33" t="s">
        <v>34</v>
      </c>
      <c r="BH143" s="48" t="s">
        <v>35</v>
      </c>
      <c r="BI143" s="24"/>
      <c r="BJ143" s="38">
        <v>1</v>
      </c>
      <c r="BK143" s="34">
        <f>BK139+0.003472</f>
        <v>0.52777466666666661</v>
      </c>
      <c r="BL143" s="34">
        <f>BK143+0.014583</f>
        <v>0.54235766666666663</v>
      </c>
      <c r="BM143" s="33" t="s">
        <v>19</v>
      </c>
      <c r="BN143" s="33" t="s">
        <v>31</v>
      </c>
      <c r="BO143" s="33" t="s">
        <v>32</v>
      </c>
      <c r="BP143" s="33" t="s">
        <v>33</v>
      </c>
      <c r="BQ143" s="33" t="s">
        <v>34</v>
      </c>
      <c r="BR143" s="48" t="s">
        <v>35</v>
      </c>
      <c r="BT143" s="38">
        <v>1</v>
      </c>
      <c r="BU143" s="34">
        <f>BU139+0.003472</f>
        <v>0.52777466666666661</v>
      </c>
      <c r="BV143" s="34">
        <f>BU143+0.014583</f>
        <v>0.54235766666666663</v>
      </c>
      <c r="BW143" s="33" t="s">
        <v>19</v>
      </c>
      <c r="BX143" s="33" t="s">
        <v>31</v>
      </c>
      <c r="BY143" s="33" t="s">
        <v>32</v>
      </c>
      <c r="BZ143" s="33" t="s">
        <v>33</v>
      </c>
      <c r="CA143" s="33" t="s">
        <v>34</v>
      </c>
      <c r="CB143" s="48" t="s">
        <v>35</v>
      </c>
      <c r="CE143" s="27" t="s">
        <v>60</v>
      </c>
      <c r="CF143" s="2"/>
      <c r="CG143" s="2"/>
      <c r="CH143" s="2" t="s">
        <v>61</v>
      </c>
    </row>
    <row r="144" spans="1:89" x14ac:dyDescent="0.35">
      <c r="A144" s="26"/>
      <c r="B144" s="35"/>
      <c r="C144" s="34"/>
      <c r="D144" s="23"/>
      <c r="E144" s="23"/>
      <c r="F144" s="23"/>
      <c r="G144" s="23"/>
      <c r="H144" s="23"/>
      <c r="I144" s="49"/>
      <c r="J144" s="49"/>
      <c r="K144" s="26">
        <v>2</v>
      </c>
      <c r="L144" s="35">
        <f>M143</f>
        <v>0.54721866666666663</v>
      </c>
      <c r="M144" s="34">
        <f t="shared" ref="M144:M148" si="194">L144+0.019444</f>
        <v>0.56666266666666665</v>
      </c>
      <c r="N144" s="23" t="s">
        <v>35</v>
      </c>
      <c r="O144" s="23" t="s">
        <v>19</v>
      </c>
      <c r="P144" s="23" t="s">
        <v>31</v>
      </c>
      <c r="Q144" s="23" t="s">
        <v>32</v>
      </c>
      <c r="R144" s="23" t="s">
        <v>33</v>
      </c>
      <c r="S144" s="49" t="s">
        <v>34</v>
      </c>
      <c r="V144" s="26">
        <v>2</v>
      </c>
      <c r="W144" s="35">
        <f>X143</f>
        <v>0.54721866666666663</v>
      </c>
      <c r="X144" s="34">
        <f t="shared" ref="X144:X148" si="195">W144+0.019444</f>
        <v>0.56666266666666665</v>
      </c>
      <c r="Y144" s="23" t="s">
        <v>35</v>
      </c>
      <c r="Z144" s="23" t="s">
        <v>19</v>
      </c>
      <c r="AA144" s="23" t="s">
        <v>31</v>
      </c>
      <c r="AB144" s="23" t="s">
        <v>32</v>
      </c>
      <c r="AC144" s="23" t="s">
        <v>33</v>
      </c>
      <c r="AD144" s="49" t="s">
        <v>34</v>
      </c>
      <c r="AF144" s="26">
        <v>2</v>
      </c>
      <c r="AG144" s="35">
        <f>AH143</f>
        <v>0.54999666666666658</v>
      </c>
      <c r="AH144" s="34">
        <f t="shared" ref="AH144:AH148" si="196">AG144+0.022222</f>
        <v>0.57221866666666654</v>
      </c>
      <c r="AI144" s="23" t="s">
        <v>35</v>
      </c>
      <c r="AJ144" s="23" t="s">
        <v>19</v>
      </c>
      <c r="AK144" s="23" t="s">
        <v>31</v>
      </c>
      <c r="AL144" s="23" t="s">
        <v>32</v>
      </c>
      <c r="AM144" s="23" t="s">
        <v>33</v>
      </c>
      <c r="AN144" s="49" t="s">
        <v>34</v>
      </c>
      <c r="AP144" s="26">
        <v>2</v>
      </c>
      <c r="AQ144" s="35">
        <f>AR143</f>
        <v>0.54721866666666663</v>
      </c>
      <c r="AR144" s="34">
        <f t="shared" ref="AR144:AR148" si="197">AQ144+0.019444</f>
        <v>0.56666266666666665</v>
      </c>
      <c r="AS144" s="23" t="s">
        <v>35</v>
      </c>
      <c r="AT144" s="23" t="s">
        <v>19</v>
      </c>
      <c r="AU144" s="23" t="s">
        <v>31</v>
      </c>
      <c r="AV144" s="23" t="s">
        <v>32</v>
      </c>
      <c r="AW144" s="23" t="s">
        <v>33</v>
      </c>
      <c r="AX144" s="49" t="s">
        <v>34</v>
      </c>
      <c r="AY144" s="24"/>
      <c r="AZ144" s="26">
        <v>2</v>
      </c>
      <c r="BA144" s="35">
        <f>BB143</f>
        <v>0.54503566666666659</v>
      </c>
      <c r="BB144" s="34">
        <f t="shared" ref="BB144:BB148" si="198">BA144+0.017261</f>
        <v>0.56229666666666656</v>
      </c>
      <c r="BC144" s="23" t="s">
        <v>35</v>
      </c>
      <c r="BD144" s="23" t="s">
        <v>19</v>
      </c>
      <c r="BE144" s="23" t="s">
        <v>31</v>
      </c>
      <c r="BF144" s="23" t="s">
        <v>32</v>
      </c>
      <c r="BG144" s="23" t="s">
        <v>33</v>
      </c>
      <c r="BH144" s="49" t="s">
        <v>34</v>
      </c>
      <c r="BI144" s="24"/>
      <c r="BJ144" s="26">
        <v>2</v>
      </c>
      <c r="BK144" s="35">
        <f>BL143</f>
        <v>0.54235766666666663</v>
      </c>
      <c r="BL144" s="34">
        <f t="shared" ref="BL144:BL148" si="199">BK144+0.014583</f>
        <v>0.55694066666666664</v>
      </c>
      <c r="BM144" s="23" t="s">
        <v>35</v>
      </c>
      <c r="BN144" s="23" t="s">
        <v>19</v>
      </c>
      <c r="BO144" s="23" t="s">
        <v>31</v>
      </c>
      <c r="BP144" s="23" t="s">
        <v>32</v>
      </c>
      <c r="BQ144" s="23" t="s">
        <v>33</v>
      </c>
      <c r="BR144" s="49" t="s">
        <v>34</v>
      </c>
      <c r="BT144" s="26">
        <v>2</v>
      </c>
      <c r="BU144" s="35">
        <f>BV143</f>
        <v>0.54235766666666663</v>
      </c>
      <c r="BV144" s="34">
        <f t="shared" ref="BV144:BV148" si="200">BU144+0.014583</f>
        <v>0.55694066666666664</v>
      </c>
      <c r="BW144" s="23" t="s">
        <v>35</v>
      </c>
      <c r="BX144" s="23" t="s">
        <v>19</v>
      </c>
      <c r="BY144" s="23" t="s">
        <v>31</v>
      </c>
      <c r="BZ144" s="23" t="s">
        <v>32</v>
      </c>
      <c r="CA144" s="23" t="s">
        <v>33</v>
      </c>
      <c r="CB144" s="49" t="s">
        <v>34</v>
      </c>
      <c r="CE144">
        <v>10</v>
      </c>
      <c r="CH144">
        <f>CE144*$CF$142</f>
        <v>35</v>
      </c>
      <c r="CI144" s="24"/>
    </row>
    <row r="145" spans="1:89" x14ac:dyDescent="0.35">
      <c r="A145" s="26"/>
      <c r="B145" s="35"/>
      <c r="C145" s="34"/>
      <c r="D145" s="23"/>
      <c r="E145" s="23"/>
      <c r="F145" s="23"/>
      <c r="G145" s="23"/>
      <c r="H145" s="23"/>
      <c r="I145" s="49"/>
      <c r="J145" s="49"/>
      <c r="K145" s="26">
        <v>3</v>
      </c>
      <c r="L145" s="35">
        <f t="shared" ref="L145:L148" si="201">M144</f>
        <v>0.56666266666666665</v>
      </c>
      <c r="M145" s="34">
        <f t="shared" si="194"/>
        <v>0.58610666666666666</v>
      </c>
      <c r="N145" s="23" t="s">
        <v>34</v>
      </c>
      <c r="O145" s="23" t="s">
        <v>35</v>
      </c>
      <c r="P145" s="23" t="s">
        <v>19</v>
      </c>
      <c r="Q145" s="23" t="s">
        <v>31</v>
      </c>
      <c r="R145" s="23" t="s">
        <v>32</v>
      </c>
      <c r="S145" s="49" t="s">
        <v>33</v>
      </c>
      <c r="V145" s="26">
        <v>3</v>
      </c>
      <c r="W145" s="35">
        <f t="shared" ref="W145:W148" si="202">X144</f>
        <v>0.56666266666666665</v>
      </c>
      <c r="X145" s="34">
        <f t="shared" si="195"/>
        <v>0.58610666666666666</v>
      </c>
      <c r="Y145" s="23" t="s">
        <v>34</v>
      </c>
      <c r="Z145" s="23" t="s">
        <v>35</v>
      </c>
      <c r="AA145" s="23" t="s">
        <v>19</v>
      </c>
      <c r="AB145" s="23" t="s">
        <v>31</v>
      </c>
      <c r="AC145" s="23" t="s">
        <v>32</v>
      </c>
      <c r="AD145" s="49" t="s">
        <v>33</v>
      </c>
      <c r="AF145" s="26">
        <v>3</v>
      </c>
      <c r="AG145" s="35">
        <f t="shared" ref="AG145:AG148" si="203">AH144</f>
        <v>0.57221866666666654</v>
      </c>
      <c r="AH145" s="34">
        <f t="shared" si="196"/>
        <v>0.59444066666666651</v>
      </c>
      <c r="AI145" s="23" t="s">
        <v>34</v>
      </c>
      <c r="AJ145" s="23" t="s">
        <v>35</v>
      </c>
      <c r="AK145" s="23" t="s">
        <v>19</v>
      </c>
      <c r="AL145" s="23" t="s">
        <v>31</v>
      </c>
      <c r="AM145" s="23" t="s">
        <v>32</v>
      </c>
      <c r="AN145" s="49" t="s">
        <v>33</v>
      </c>
      <c r="AP145" s="26">
        <v>3</v>
      </c>
      <c r="AQ145" s="35">
        <f t="shared" ref="AQ145:AQ148" si="204">AR144</f>
        <v>0.56666266666666665</v>
      </c>
      <c r="AR145" s="34">
        <f t="shared" si="197"/>
        <v>0.58610666666666666</v>
      </c>
      <c r="AS145" s="23" t="s">
        <v>34</v>
      </c>
      <c r="AT145" s="23" t="s">
        <v>35</v>
      </c>
      <c r="AU145" s="23" t="s">
        <v>19</v>
      </c>
      <c r="AV145" s="23" t="s">
        <v>31</v>
      </c>
      <c r="AW145" s="23" t="s">
        <v>32</v>
      </c>
      <c r="AX145" s="49" t="s">
        <v>33</v>
      </c>
      <c r="AY145" s="24"/>
      <c r="AZ145" s="26">
        <v>3</v>
      </c>
      <c r="BA145" s="35">
        <f t="shared" ref="BA145:BA148" si="205">BB144</f>
        <v>0.56229666666666656</v>
      </c>
      <c r="BB145" s="34">
        <f t="shared" si="198"/>
        <v>0.57955766666666653</v>
      </c>
      <c r="BC145" s="23" t="s">
        <v>34</v>
      </c>
      <c r="BD145" s="23" t="s">
        <v>35</v>
      </c>
      <c r="BE145" s="23" t="s">
        <v>19</v>
      </c>
      <c r="BF145" s="23" t="s">
        <v>31</v>
      </c>
      <c r="BG145" s="23" t="s">
        <v>32</v>
      </c>
      <c r="BH145" s="49" t="s">
        <v>33</v>
      </c>
      <c r="BI145" s="24"/>
      <c r="BJ145" s="26">
        <v>3</v>
      </c>
      <c r="BK145" s="35">
        <f t="shared" ref="BK145:BK148" si="206">BL144</f>
        <v>0.55694066666666664</v>
      </c>
      <c r="BL145" s="34">
        <f t="shared" si="199"/>
        <v>0.57152366666666665</v>
      </c>
      <c r="BM145" s="23" t="s">
        <v>34</v>
      </c>
      <c r="BN145" s="23" t="s">
        <v>35</v>
      </c>
      <c r="BO145" s="23" t="s">
        <v>19</v>
      </c>
      <c r="BP145" s="23" t="s">
        <v>31</v>
      </c>
      <c r="BQ145" s="23" t="s">
        <v>32</v>
      </c>
      <c r="BR145" s="49" t="s">
        <v>33</v>
      </c>
      <c r="BT145" s="26">
        <v>3</v>
      </c>
      <c r="BU145" s="35">
        <f t="shared" ref="BU145:BU148" si="207">BV144</f>
        <v>0.55694066666666664</v>
      </c>
      <c r="BV145" s="34">
        <f t="shared" si="200"/>
        <v>0.57152366666666665</v>
      </c>
      <c r="BW145" s="23" t="s">
        <v>34</v>
      </c>
      <c r="BX145" s="23" t="s">
        <v>35</v>
      </c>
      <c r="BY145" s="23" t="s">
        <v>19</v>
      </c>
      <c r="BZ145" s="23" t="s">
        <v>31</v>
      </c>
      <c r="CA145" s="23" t="s">
        <v>32</v>
      </c>
      <c r="CB145" s="49" t="s">
        <v>33</v>
      </c>
      <c r="CE145">
        <v>9</v>
      </c>
      <c r="CH145">
        <f t="shared" ref="CH145:CH148" si="208">CE145*$CF$142</f>
        <v>31.5</v>
      </c>
      <c r="CI145" s="24"/>
    </row>
    <row r="146" spans="1:89" x14ac:dyDescent="0.35">
      <c r="A146" s="26"/>
      <c r="B146" s="35"/>
      <c r="C146" s="34"/>
      <c r="D146" s="23"/>
      <c r="E146" s="23"/>
      <c r="F146" s="23"/>
      <c r="G146" s="23"/>
      <c r="H146" s="23"/>
      <c r="I146" s="49"/>
      <c r="J146" s="49"/>
      <c r="K146" s="26">
        <v>4</v>
      </c>
      <c r="L146" s="35">
        <f t="shared" si="201"/>
        <v>0.58610666666666666</v>
      </c>
      <c r="M146" s="34">
        <f t="shared" si="194"/>
        <v>0.60555066666666668</v>
      </c>
      <c r="N146" s="23" t="s">
        <v>33</v>
      </c>
      <c r="O146" s="23" t="s">
        <v>34</v>
      </c>
      <c r="P146" s="23" t="s">
        <v>35</v>
      </c>
      <c r="Q146" s="23" t="s">
        <v>19</v>
      </c>
      <c r="R146" s="23" t="s">
        <v>31</v>
      </c>
      <c r="S146" s="49" t="s">
        <v>32</v>
      </c>
      <c r="V146" s="26">
        <v>4</v>
      </c>
      <c r="W146" s="35">
        <f t="shared" si="202"/>
        <v>0.58610666666666666</v>
      </c>
      <c r="X146" s="34">
        <f t="shared" si="195"/>
        <v>0.60555066666666668</v>
      </c>
      <c r="Y146" s="23" t="s">
        <v>33</v>
      </c>
      <c r="Z146" s="23" t="s">
        <v>34</v>
      </c>
      <c r="AA146" s="23" t="s">
        <v>35</v>
      </c>
      <c r="AB146" s="23" t="s">
        <v>19</v>
      </c>
      <c r="AC146" s="23" t="s">
        <v>31</v>
      </c>
      <c r="AD146" s="49" t="s">
        <v>32</v>
      </c>
      <c r="AF146" s="26">
        <v>4</v>
      </c>
      <c r="AG146" s="35">
        <f t="shared" si="203"/>
        <v>0.59444066666666651</v>
      </c>
      <c r="AH146" s="34">
        <f t="shared" si="196"/>
        <v>0.61666266666666647</v>
      </c>
      <c r="AI146" s="23" t="s">
        <v>33</v>
      </c>
      <c r="AJ146" s="23" t="s">
        <v>34</v>
      </c>
      <c r="AK146" s="23" t="s">
        <v>35</v>
      </c>
      <c r="AL146" s="23" t="s">
        <v>19</v>
      </c>
      <c r="AM146" s="23" t="s">
        <v>31</v>
      </c>
      <c r="AN146" s="49" t="s">
        <v>32</v>
      </c>
      <c r="AP146" s="26">
        <v>4</v>
      </c>
      <c r="AQ146" s="35">
        <f t="shared" si="204"/>
        <v>0.58610666666666666</v>
      </c>
      <c r="AR146" s="34">
        <f t="shared" si="197"/>
        <v>0.60555066666666668</v>
      </c>
      <c r="AS146" s="23" t="s">
        <v>33</v>
      </c>
      <c r="AT146" s="23" t="s">
        <v>34</v>
      </c>
      <c r="AU146" s="23" t="s">
        <v>35</v>
      </c>
      <c r="AV146" s="23" t="s">
        <v>19</v>
      </c>
      <c r="AW146" s="23" t="s">
        <v>31</v>
      </c>
      <c r="AX146" s="49" t="s">
        <v>32</v>
      </c>
      <c r="AY146" s="24"/>
      <c r="AZ146" s="26">
        <v>4</v>
      </c>
      <c r="BA146" s="35">
        <f t="shared" si="205"/>
        <v>0.57955766666666653</v>
      </c>
      <c r="BB146" s="34">
        <f t="shared" si="198"/>
        <v>0.5968186666666665</v>
      </c>
      <c r="BC146" s="23" t="s">
        <v>33</v>
      </c>
      <c r="BD146" s="23" t="s">
        <v>34</v>
      </c>
      <c r="BE146" s="23" t="s">
        <v>35</v>
      </c>
      <c r="BF146" s="23" t="s">
        <v>19</v>
      </c>
      <c r="BG146" s="23" t="s">
        <v>31</v>
      </c>
      <c r="BH146" s="49" t="s">
        <v>32</v>
      </c>
      <c r="BI146" s="24"/>
      <c r="BJ146" s="26">
        <v>4</v>
      </c>
      <c r="BK146" s="35">
        <f t="shared" si="206"/>
        <v>0.57152366666666665</v>
      </c>
      <c r="BL146" s="34">
        <f t="shared" si="199"/>
        <v>0.58610666666666666</v>
      </c>
      <c r="BM146" s="23" t="s">
        <v>33</v>
      </c>
      <c r="BN146" s="23" t="s">
        <v>34</v>
      </c>
      <c r="BO146" s="23" t="s">
        <v>35</v>
      </c>
      <c r="BP146" s="23" t="s">
        <v>19</v>
      </c>
      <c r="BQ146" s="23" t="s">
        <v>31</v>
      </c>
      <c r="BR146" s="49" t="s">
        <v>32</v>
      </c>
      <c r="BT146" s="26">
        <v>4</v>
      </c>
      <c r="BU146" s="35">
        <f t="shared" si="207"/>
        <v>0.57152366666666665</v>
      </c>
      <c r="BV146" s="34">
        <f t="shared" si="200"/>
        <v>0.58610666666666666</v>
      </c>
      <c r="BW146" s="23" t="s">
        <v>33</v>
      </c>
      <c r="BX146" s="23" t="s">
        <v>34</v>
      </c>
      <c r="BY146" s="23" t="s">
        <v>35</v>
      </c>
      <c r="BZ146" s="23" t="s">
        <v>19</v>
      </c>
      <c r="CA146" s="23" t="s">
        <v>31</v>
      </c>
      <c r="CB146" s="49" t="s">
        <v>32</v>
      </c>
      <c r="CE146">
        <v>8</v>
      </c>
      <c r="CH146">
        <f t="shared" si="208"/>
        <v>28</v>
      </c>
      <c r="CI146" s="24"/>
    </row>
    <row r="147" spans="1:89" x14ac:dyDescent="0.35">
      <c r="A147" s="26"/>
      <c r="B147" s="35"/>
      <c r="C147" s="34"/>
      <c r="D147" s="23"/>
      <c r="E147" s="23"/>
      <c r="F147" s="23"/>
      <c r="G147" s="23"/>
      <c r="H147" s="23"/>
      <c r="I147" s="49"/>
      <c r="J147" s="49"/>
      <c r="K147" s="26">
        <v>5</v>
      </c>
      <c r="L147" s="35">
        <f t="shared" si="201"/>
        <v>0.60555066666666668</v>
      </c>
      <c r="M147" s="34">
        <f t="shared" si="194"/>
        <v>0.6249946666666667</v>
      </c>
      <c r="N147" s="23" t="s">
        <v>32</v>
      </c>
      <c r="O147" s="23" t="s">
        <v>33</v>
      </c>
      <c r="P147" s="23" t="s">
        <v>34</v>
      </c>
      <c r="Q147" s="23" t="s">
        <v>35</v>
      </c>
      <c r="R147" s="23" t="s">
        <v>19</v>
      </c>
      <c r="S147" s="49" t="s">
        <v>31</v>
      </c>
      <c r="V147" s="26">
        <v>5</v>
      </c>
      <c r="W147" s="35">
        <f t="shared" si="202"/>
        <v>0.60555066666666668</v>
      </c>
      <c r="X147" s="34">
        <f t="shared" si="195"/>
        <v>0.6249946666666667</v>
      </c>
      <c r="Y147" s="23" t="s">
        <v>32</v>
      </c>
      <c r="Z147" s="23" t="s">
        <v>33</v>
      </c>
      <c r="AA147" s="23" t="s">
        <v>34</v>
      </c>
      <c r="AB147" s="23" t="s">
        <v>35</v>
      </c>
      <c r="AC147" s="23" t="s">
        <v>19</v>
      </c>
      <c r="AD147" s="49" t="s">
        <v>31</v>
      </c>
      <c r="AF147" s="26">
        <v>5</v>
      </c>
      <c r="AG147" s="35">
        <f t="shared" si="203"/>
        <v>0.61666266666666647</v>
      </c>
      <c r="AH147" s="34">
        <f t="shared" si="196"/>
        <v>0.63888466666666643</v>
      </c>
      <c r="AI147" s="23" t="s">
        <v>32</v>
      </c>
      <c r="AJ147" s="23" t="s">
        <v>33</v>
      </c>
      <c r="AK147" s="23" t="s">
        <v>34</v>
      </c>
      <c r="AL147" s="23" t="s">
        <v>35</v>
      </c>
      <c r="AM147" s="23" t="s">
        <v>19</v>
      </c>
      <c r="AN147" s="49" t="s">
        <v>31</v>
      </c>
      <c r="AP147" s="26">
        <v>5</v>
      </c>
      <c r="AQ147" s="35">
        <f t="shared" si="204"/>
        <v>0.60555066666666668</v>
      </c>
      <c r="AR147" s="34">
        <f t="shared" si="197"/>
        <v>0.6249946666666667</v>
      </c>
      <c r="AS147" s="23" t="s">
        <v>32</v>
      </c>
      <c r="AT147" s="23" t="s">
        <v>33</v>
      </c>
      <c r="AU147" s="23" t="s">
        <v>34</v>
      </c>
      <c r="AV147" s="23" t="s">
        <v>35</v>
      </c>
      <c r="AW147" s="23" t="s">
        <v>19</v>
      </c>
      <c r="AX147" s="49" t="s">
        <v>31</v>
      </c>
      <c r="AY147" s="24"/>
      <c r="AZ147" s="26">
        <v>5</v>
      </c>
      <c r="BA147" s="35">
        <f t="shared" si="205"/>
        <v>0.5968186666666665</v>
      </c>
      <c r="BB147" s="34">
        <f t="shared" si="198"/>
        <v>0.61407966666666647</v>
      </c>
      <c r="BC147" s="23" t="s">
        <v>32</v>
      </c>
      <c r="BD147" s="23" t="s">
        <v>33</v>
      </c>
      <c r="BE147" s="23" t="s">
        <v>34</v>
      </c>
      <c r="BF147" s="23" t="s">
        <v>35</v>
      </c>
      <c r="BG147" s="23" t="s">
        <v>19</v>
      </c>
      <c r="BH147" s="49" t="s">
        <v>31</v>
      </c>
      <c r="BI147" s="24"/>
      <c r="BJ147" s="26">
        <v>5</v>
      </c>
      <c r="BK147" s="35">
        <f t="shared" si="206"/>
        <v>0.58610666666666666</v>
      </c>
      <c r="BL147" s="34">
        <f t="shared" si="199"/>
        <v>0.60068966666666668</v>
      </c>
      <c r="BM147" s="23" t="s">
        <v>32</v>
      </c>
      <c r="BN147" s="23" t="s">
        <v>33</v>
      </c>
      <c r="BO147" s="23" t="s">
        <v>34</v>
      </c>
      <c r="BP147" s="23" t="s">
        <v>35</v>
      </c>
      <c r="BQ147" s="23" t="s">
        <v>19</v>
      </c>
      <c r="BR147" s="49" t="s">
        <v>31</v>
      </c>
      <c r="BT147" s="26">
        <v>5</v>
      </c>
      <c r="BU147" s="35">
        <f t="shared" si="207"/>
        <v>0.58610666666666666</v>
      </c>
      <c r="BV147" s="34">
        <f t="shared" si="200"/>
        <v>0.60068966666666668</v>
      </c>
      <c r="BW147" s="23" t="s">
        <v>32</v>
      </c>
      <c r="BX147" s="23" t="s">
        <v>33</v>
      </c>
      <c r="BY147" s="23" t="s">
        <v>34</v>
      </c>
      <c r="BZ147" s="23" t="s">
        <v>35</v>
      </c>
      <c r="CA147" s="23" t="s">
        <v>19</v>
      </c>
      <c r="CB147" s="49" t="s">
        <v>31</v>
      </c>
      <c r="CE147">
        <v>7</v>
      </c>
      <c r="CH147">
        <f t="shared" si="208"/>
        <v>24.5</v>
      </c>
      <c r="CI147" s="24"/>
    </row>
    <row r="148" spans="1:89" x14ac:dyDescent="0.35">
      <c r="A148" s="51"/>
      <c r="B148" s="52"/>
      <c r="C148" s="57"/>
      <c r="D148" s="23"/>
      <c r="E148" s="23"/>
      <c r="F148" s="23"/>
      <c r="G148" s="23"/>
      <c r="H148" s="23"/>
      <c r="I148" s="49"/>
      <c r="J148" s="24"/>
      <c r="K148" s="51">
        <v>6</v>
      </c>
      <c r="L148" s="52">
        <f t="shared" si="201"/>
        <v>0.6249946666666667</v>
      </c>
      <c r="M148" s="57">
        <f t="shared" si="194"/>
        <v>0.64443866666666672</v>
      </c>
      <c r="N148" s="23" t="s">
        <v>31</v>
      </c>
      <c r="O148" s="23" t="s">
        <v>32</v>
      </c>
      <c r="P148" s="23" t="s">
        <v>33</v>
      </c>
      <c r="Q148" s="23" t="s">
        <v>34</v>
      </c>
      <c r="R148" s="23" t="s">
        <v>35</v>
      </c>
      <c r="S148" s="49" t="s">
        <v>19</v>
      </c>
      <c r="V148" s="51">
        <v>6</v>
      </c>
      <c r="W148" s="52">
        <f t="shared" si="202"/>
        <v>0.6249946666666667</v>
      </c>
      <c r="X148" s="57">
        <f t="shared" si="195"/>
        <v>0.64443866666666672</v>
      </c>
      <c r="Y148" s="23" t="s">
        <v>31</v>
      </c>
      <c r="Z148" s="23" t="s">
        <v>32</v>
      </c>
      <c r="AA148" s="23" t="s">
        <v>33</v>
      </c>
      <c r="AB148" s="23" t="s">
        <v>34</v>
      </c>
      <c r="AC148" s="23" t="s">
        <v>35</v>
      </c>
      <c r="AD148" s="49" t="s">
        <v>19</v>
      </c>
      <c r="AF148" s="51">
        <v>6</v>
      </c>
      <c r="AG148" s="52">
        <f t="shared" si="203"/>
        <v>0.63888466666666643</v>
      </c>
      <c r="AH148" s="34">
        <f t="shared" si="196"/>
        <v>0.6611066666666664</v>
      </c>
      <c r="AI148" s="23" t="s">
        <v>31</v>
      </c>
      <c r="AJ148" s="23" t="s">
        <v>32</v>
      </c>
      <c r="AK148" s="23" t="s">
        <v>33</v>
      </c>
      <c r="AL148" s="23" t="s">
        <v>34</v>
      </c>
      <c r="AM148" s="23" t="s">
        <v>35</v>
      </c>
      <c r="AN148" s="49" t="s">
        <v>19</v>
      </c>
      <c r="AP148" s="51">
        <v>6</v>
      </c>
      <c r="AQ148" s="52">
        <f t="shared" si="204"/>
        <v>0.6249946666666667</v>
      </c>
      <c r="AR148" s="57">
        <f t="shared" si="197"/>
        <v>0.64443866666666672</v>
      </c>
      <c r="AS148" s="23" t="s">
        <v>31</v>
      </c>
      <c r="AT148" s="23" t="s">
        <v>32</v>
      </c>
      <c r="AU148" s="23" t="s">
        <v>33</v>
      </c>
      <c r="AV148" s="23" t="s">
        <v>34</v>
      </c>
      <c r="AW148" s="23" t="s">
        <v>35</v>
      </c>
      <c r="AX148" s="49" t="s">
        <v>19</v>
      </c>
      <c r="AY148" s="24"/>
      <c r="AZ148" s="51">
        <v>6</v>
      </c>
      <c r="BA148" s="52">
        <f t="shared" si="205"/>
        <v>0.61407966666666647</v>
      </c>
      <c r="BB148" s="34">
        <f t="shared" si="198"/>
        <v>0.63134066666666644</v>
      </c>
      <c r="BC148" s="23" t="s">
        <v>31</v>
      </c>
      <c r="BD148" s="23" t="s">
        <v>32</v>
      </c>
      <c r="BE148" s="23" t="s">
        <v>33</v>
      </c>
      <c r="BF148" s="23" t="s">
        <v>34</v>
      </c>
      <c r="BG148" s="23" t="s">
        <v>35</v>
      </c>
      <c r="BH148" s="49" t="s">
        <v>19</v>
      </c>
      <c r="BI148" s="24"/>
      <c r="BJ148" s="51">
        <v>6</v>
      </c>
      <c r="BK148" s="52">
        <f t="shared" si="206"/>
        <v>0.60068966666666668</v>
      </c>
      <c r="BL148" s="34">
        <f t="shared" si="199"/>
        <v>0.61527266666666669</v>
      </c>
      <c r="BM148" s="23" t="s">
        <v>31</v>
      </c>
      <c r="BN148" s="23" t="s">
        <v>32</v>
      </c>
      <c r="BO148" s="23" t="s">
        <v>33</v>
      </c>
      <c r="BP148" s="23" t="s">
        <v>34</v>
      </c>
      <c r="BQ148" s="23" t="s">
        <v>35</v>
      </c>
      <c r="BR148" s="49" t="s">
        <v>19</v>
      </c>
      <c r="BT148" s="51">
        <v>6</v>
      </c>
      <c r="BU148" s="52">
        <f t="shared" si="207"/>
        <v>0.60068966666666668</v>
      </c>
      <c r="BV148" s="34">
        <f t="shared" si="200"/>
        <v>0.61527266666666669</v>
      </c>
      <c r="BW148" s="23" t="s">
        <v>31</v>
      </c>
      <c r="BX148" s="23" t="s">
        <v>32</v>
      </c>
      <c r="BY148" s="23" t="s">
        <v>33</v>
      </c>
      <c r="BZ148" s="23" t="s">
        <v>34</v>
      </c>
      <c r="CA148" s="23" t="s">
        <v>35</v>
      </c>
      <c r="CB148" s="49" t="s">
        <v>19</v>
      </c>
      <c r="CE148">
        <v>6</v>
      </c>
      <c r="CH148">
        <f t="shared" si="208"/>
        <v>21</v>
      </c>
      <c r="CI148" s="24"/>
    </row>
    <row r="149" spans="1:89" x14ac:dyDescent="0.35">
      <c r="A149" s="24"/>
      <c r="B149" s="25"/>
      <c r="C149" s="25"/>
      <c r="D149" s="24"/>
      <c r="E149" s="24"/>
      <c r="F149" s="24"/>
      <c r="G149" s="24"/>
      <c r="H149" s="24"/>
      <c r="I149" s="24"/>
      <c r="J149" s="24"/>
      <c r="K149" s="24"/>
      <c r="L149" s="25"/>
      <c r="M149" s="25"/>
      <c r="N149" s="24"/>
      <c r="O149" s="24"/>
      <c r="P149" s="24"/>
      <c r="Q149" s="24"/>
      <c r="R149" s="24"/>
      <c r="S149" s="24"/>
      <c r="V149" s="24"/>
      <c r="W149" s="25"/>
      <c r="X149" s="25"/>
      <c r="Y149" s="24"/>
      <c r="Z149" s="24"/>
      <c r="AA149" s="24"/>
      <c r="AB149" s="24"/>
      <c r="AC149" s="24"/>
      <c r="AD149" s="24"/>
      <c r="AF149" s="24"/>
      <c r="AG149" s="25"/>
      <c r="AH149" s="25"/>
      <c r="AI149" s="24"/>
      <c r="AJ149" s="24"/>
      <c r="AK149" s="24"/>
      <c r="AL149" s="24"/>
      <c r="AM149" s="24"/>
      <c r="AN149" s="24"/>
      <c r="AP149" s="24"/>
      <c r="AQ149" s="25"/>
      <c r="AR149" s="25"/>
      <c r="AS149" s="24"/>
      <c r="AT149" s="24"/>
      <c r="AU149" s="24"/>
      <c r="AV149" s="24"/>
      <c r="AW149" s="24"/>
      <c r="AX149" s="24"/>
      <c r="AY149" s="24"/>
      <c r="AZ149" s="24"/>
      <c r="BA149" s="25"/>
      <c r="BB149" s="25"/>
      <c r="BC149" s="24"/>
      <c r="BD149" s="24"/>
      <c r="BE149" s="24"/>
      <c r="BF149" s="24"/>
      <c r="BG149" s="24"/>
      <c r="BH149" s="24"/>
      <c r="BI149" s="24"/>
      <c r="BJ149" s="24"/>
      <c r="BK149" s="25"/>
      <c r="BL149" s="25"/>
      <c r="BM149" s="24"/>
      <c r="BN149" s="24"/>
      <c r="BO149" s="24"/>
      <c r="BS149" s="23"/>
      <c r="BT149" s="24"/>
      <c r="BU149" s="25"/>
      <c r="BV149" s="25"/>
      <c r="BW149" s="24"/>
      <c r="BX149" s="24"/>
      <c r="BY149" s="24"/>
      <c r="CC149" s="23"/>
    </row>
    <row r="150" spans="1:89" x14ac:dyDescent="0.35">
      <c r="B150" s="1"/>
      <c r="C150" s="1"/>
      <c r="L150" s="1"/>
      <c r="M150" s="1"/>
      <c r="W150" s="1"/>
      <c r="X150" s="1"/>
      <c r="AG150" s="1"/>
      <c r="AH150" s="1"/>
      <c r="AQ150" s="1"/>
      <c r="AR150" s="1"/>
      <c r="BA150" s="1"/>
      <c r="BB150" s="1"/>
      <c r="BK150" s="1"/>
      <c r="BL150" s="1"/>
      <c r="BU150" s="1"/>
      <c r="BV150" s="1"/>
    </row>
    <row r="151" spans="1:89" x14ac:dyDescent="0.35">
      <c r="A151" s="27" t="s">
        <v>62</v>
      </c>
      <c r="B151" s="25">
        <f>C148+0.006944</f>
        <v>6.9439999999999997E-3</v>
      </c>
      <c r="K151" s="27" t="s">
        <v>62</v>
      </c>
      <c r="L151" s="25">
        <f>M148+0.006944</f>
        <v>0.65138266666666667</v>
      </c>
      <c r="V151" s="27" t="s">
        <v>62</v>
      </c>
      <c r="W151" s="25">
        <f>X148+0.006944</f>
        <v>0.65138266666666667</v>
      </c>
      <c r="AF151" s="27" t="s">
        <v>62</v>
      </c>
      <c r="AG151" s="25">
        <f>AH148+0.006944</f>
        <v>0.66805066666666635</v>
      </c>
      <c r="AP151" s="27" t="s">
        <v>62</v>
      </c>
      <c r="AQ151" s="25">
        <f>AR148+0.006944</f>
        <v>0.65138266666666667</v>
      </c>
      <c r="AZ151" s="27" t="s">
        <v>62</v>
      </c>
      <c r="BA151" s="25">
        <f>BB148+0.006944</f>
        <v>0.63828466666666639</v>
      </c>
      <c r="BJ151" s="27" t="s">
        <v>62</v>
      </c>
      <c r="BK151" s="25">
        <f>BL148+0.006944</f>
        <v>0.62221666666666664</v>
      </c>
      <c r="BT151" s="27" t="s">
        <v>62</v>
      </c>
      <c r="BU151" s="25">
        <f>BV148+0.006944</f>
        <v>0.62221666666666664</v>
      </c>
    </row>
    <row r="154" spans="1:89" ht="18.5" x14ac:dyDescent="0.45">
      <c r="B154" s="20"/>
      <c r="L154" s="20"/>
      <c r="W154" s="20"/>
      <c r="AG154" s="20"/>
      <c r="AQ154" s="20"/>
      <c r="BA154" s="20"/>
      <c r="BK154" s="20"/>
      <c r="BU154" s="20"/>
    </row>
    <row r="157" spans="1:89" x14ac:dyDescent="0.35">
      <c r="B157" s="2"/>
      <c r="C157" s="2"/>
      <c r="D157" s="2"/>
      <c r="E157" s="2"/>
      <c r="F157" s="2"/>
      <c r="G157" s="2"/>
      <c r="H157" s="2"/>
      <c r="I157" s="2"/>
      <c r="J157" s="2"/>
      <c r="L157" s="2"/>
      <c r="M157" s="2"/>
      <c r="N157" s="2"/>
      <c r="O157" s="2"/>
      <c r="P157" s="2"/>
      <c r="Q157" s="2"/>
      <c r="R157" s="2"/>
      <c r="S157" s="2"/>
      <c r="W157" s="2"/>
      <c r="X157" s="2"/>
      <c r="Y157" s="2"/>
      <c r="Z157" s="2"/>
      <c r="AA157" s="2"/>
      <c r="AB157" s="2"/>
      <c r="AC157" s="2"/>
      <c r="AD157" s="2"/>
      <c r="AG157" s="2"/>
      <c r="AH157" s="2"/>
      <c r="AI157" s="2"/>
      <c r="AJ157" s="2"/>
      <c r="AK157" s="2"/>
      <c r="AL157" s="2"/>
      <c r="AM157" s="2"/>
      <c r="AN157" s="2"/>
      <c r="AQ157" s="2"/>
      <c r="AR157" s="2"/>
      <c r="AS157" s="2"/>
      <c r="AT157" s="2"/>
      <c r="AU157" s="2"/>
      <c r="AV157" s="2"/>
      <c r="AW157" s="2"/>
      <c r="AX157" s="2"/>
      <c r="AY157" s="2"/>
      <c r="BA157" s="2"/>
      <c r="BB157" s="2"/>
      <c r="BC157" s="2"/>
      <c r="BD157" s="2"/>
      <c r="BE157" s="2"/>
      <c r="BF157" s="2"/>
      <c r="BG157" s="2"/>
      <c r="BH157" s="2"/>
      <c r="BI157" s="2"/>
      <c r="BK157" s="2"/>
      <c r="BL157" s="2"/>
      <c r="BM157" s="2"/>
      <c r="BN157" s="2"/>
      <c r="BO157" s="2"/>
      <c r="BP157" s="2"/>
      <c r="BQ157" s="2"/>
      <c r="BR157" s="2"/>
      <c r="BU157" s="2"/>
      <c r="BV157" s="2"/>
      <c r="BW157" s="2"/>
      <c r="BX157" s="2"/>
      <c r="BY157" s="2"/>
      <c r="BZ157" s="2"/>
      <c r="CA157" s="2"/>
      <c r="CB157" s="2"/>
      <c r="CE157" s="196" t="s">
        <v>80</v>
      </c>
      <c r="CF157" s="196"/>
      <c r="CG157" s="196"/>
      <c r="CH157" s="196"/>
      <c r="CI157" s="196"/>
      <c r="CJ157" s="196"/>
      <c r="CK157" s="196"/>
    </row>
    <row r="158" spans="1:89" x14ac:dyDescent="0.35">
      <c r="A158" s="18"/>
      <c r="B158" s="1"/>
      <c r="C158" s="1"/>
      <c r="K158" s="18"/>
      <c r="L158" s="1"/>
      <c r="M158" s="1"/>
      <c r="V158" s="18"/>
      <c r="W158" s="1"/>
      <c r="X158" s="1"/>
      <c r="AF158" s="18"/>
      <c r="AG158" s="1"/>
      <c r="AH158" s="1"/>
      <c r="AP158" s="18"/>
      <c r="AQ158" s="1"/>
      <c r="AR158" s="1"/>
      <c r="AZ158" s="18"/>
      <c r="BA158" s="1"/>
      <c r="BB158" s="1"/>
      <c r="BJ158" s="18"/>
      <c r="BK158" s="1"/>
      <c r="BL158" s="1"/>
      <c r="BT158" s="18"/>
      <c r="BU158" s="1"/>
      <c r="BV158" s="1"/>
      <c r="CE158" s="12" t="s">
        <v>81</v>
      </c>
      <c r="CF158" s="12" t="s">
        <v>82</v>
      </c>
      <c r="CG158" s="12" t="s">
        <v>17</v>
      </c>
      <c r="CH158" s="12" t="s">
        <v>41</v>
      </c>
    </row>
    <row r="159" spans="1:89" x14ac:dyDescent="0.35">
      <c r="A159" s="19"/>
      <c r="B159" s="1"/>
      <c r="C159" s="1"/>
      <c r="K159" s="19"/>
      <c r="L159" s="1"/>
      <c r="M159" s="1"/>
      <c r="V159" s="19"/>
      <c r="W159" s="1"/>
      <c r="X159" s="1"/>
      <c r="AF159" s="19"/>
      <c r="AG159" s="1"/>
      <c r="AH159" s="1"/>
      <c r="AP159" s="19"/>
      <c r="AQ159" s="1"/>
      <c r="AR159" s="1"/>
      <c r="AZ159" s="19"/>
      <c r="BA159" s="1"/>
      <c r="BB159" s="1"/>
      <c r="BJ159" s="19"/>
      <c r="BK159" s="1"/>
      <c r="BL159" s="1"/>
      <c r="BT159" s="19"/>
      <c r="BU159" s="1"/>
      <c r="BV159" s="1"/>
      <c r="CE159" s="13" t="s">
        <v>83</v>
      </c>
      <c r="CF159" s="14" t="s">
        <v>84</v>
      </c>
      <c r="CG159" t="s">
        <v>85</v>
      </c>
      <c r="CH159" s="5">
        <v>33</v>
      </c>
    </row>
    <row r="160" spans="1:89" x14ac:dyDescent="0.35">
      <c r="A160" s="19"/>
      <c r="B160" s="1"/>
      <c r="C160" s="1"/>
      <c r="K160" s="19"/>
      <c r="L160" s="1"/>
      <c r="M160" s="1"/>
      <c r="V160" s="19"/>
      <c r="W160" s="1"/>
      <c r="X160" s="1"/>
      <c r="AF160" s="19"/>
      <c r="AG160" s="1"/>
      <c r="AH160" s="1"/>
      <c r="AP160" s="19"/>
      <c r="AQ160" s="1"/>
      <c r="AR160" s="1"/>
      <c r="AZ160" s="19"/>
      <c r="BA160" s="1"/>
      <c r="BB160" s="1"/>
      <c r="BJ160" s="19"/>
      <c r="BK160" s="1"/>
      <c r="BL160" s="1"/>
      <c r="BT160" s="19"/>
      <c r="BU160" s="1"/>
      <c r="BV160" s="1"/>
      <c r="CE160" t="s">
        <v>86</v>
      </c>
      <c r="CF160" s="14">
        <v>3</v>
      </c>
      <c r="CG160" t="s">
        <v>87</v>
      </c>
      <c r="CH160" s="5">
        <v>11</v>
      </c>
    </row>
    <row r="161" spans="1:92" x14ac:dyDescent="0.35">
      <c r="A161" s="19"/>
      <c r="B161" s="1"/>
      <c r="C161" s="1"/>
      <c r="K161" s="19"/>
      <c r="L161" s="1"/>
      <c r="M161" s="1"/>
      <c r="V161" s="19"/>
      <c r="W161" s="1"/>
      <c r="X161" s="1"/>
      <c r="AF161" s="19"/>
      <c r="AG161" s="1"/>
      <c r="AH161" s="1"/>
      <c r="AP161" s="19"/>
      <c r="AQ161" s="1"/>
      <c r="AR161" s="1"/>
      <c r="AZ161" s="19"/>
      <c r="BA161" s="1"/>
      <c r="BB161" s="1"/>
      <c r="BJ161" s="19"/>
      <c r="BK161" s="1"/>
      <c r="BL161" s="1"/>
      <c r="BT161" s="19"/>
      <c r="BU161" s="1"/>
      <c r="BV161" s="1"/>
      <c r="CE161" t="s">
        <v>88</v>
      </c>
      <c r="CF161" s="14">
        <v>4</v>
      </c>
      <c r="CG161" t="s">
        <v>89</v>
      </c>
      <c r="CH161" s="5">
        <v>19</v>
      </c>
      <c r="CM161">
        <v>2</v>
      </c>
      <c r="CN161">
        <v>44</v>
      </c>
    </row>
    <row r="162" spans="1:92" x14ac:dyDescent="0.35">
      <c r="A162" s="19"/>
      <c r="B162" s="1"/>
      <c r="C162" s="1"/>
      <c r="K162" s="19"/>
      <c r="L162" s="1"/>
      <c r="M162" s="1"/>
      <c r="V162" s="19"/>
      <c r="W162" s="1"/>
      <c r="X162" s="1"/>
      <c r="AF162" s="19"/>
      <c r="AG162" s="1"/>
      <c r="AH162" s="1"/>
      <c r="AP162" s="19"/>
      <c r="AQ162" s="1"/>
      <c r="AR162" s="1"/>
      <c r="AZ162" s="19"/>
      <c r="BA162" s="1"/>
      <c r="BB162" s="1"/>
      <c r="BJ162" s="19"/>
      <c r="BK162" s="1"/>
      <c r="BL162" s="1"/>
      <c r="BT162" s="19"/>
      <c r="BU162" s="1"/>
      <c r="BV162" s="1"/>
      <c r="CE162" s="13" t="s">
        <v>90</v>
      </c>
      <c r="CF162" s="14">
        <v>5</v>
      </c>
      <c r="CG162" t="s">
        <v>91</v>
      </c>
      <c r="CH162" s="5">
        <v>8</v>
      </c>
      <c r="CM162">
        <v>3</v>
      </c>
      <c r="CN162">
        <v>27</v>
      </c>
    </row>
    <row r="163" spans="1:92" x14ac:dyDescent="0.35">
      <c r="A163" s="19"/>
      <c r="B163" s="1"/>
      <c r="C163" s="1"/>
      <c r="K163" s="19"/>
      <c r="L163" s="1"/>
      <c r="M163" s="1"/>
      <c r="V163" s="19"/>
      <c r="W163" s="1"/>
      <c r="X163" s="1"/>
      <c r="AF163" s="19"/>
      <c r="AG163" s="1"/>
      <c r="AH163" s="1"/>
      <c r="AP163" s="19"/>
      <c r="AQ163" s="1"/>
      <c r="AR163" s="1"/>
      <c r="AZ163" s="19"/>
      <c r="BA163" s="1"/>
      <c r="BB163" s="1"/>
      <c r="BJ163" s="19"/>
      <c r="BK163" s="1"/>
      <c r="BL163" s="1"/>
      <c r="BT163" s="19"/>
      <c r="BU163" s="1"/>
      <c r="BV163" s="1"/>
      <c r="CE163" t="s">
        <v>92</v>
      </c>
      <c r="CF163" s="14">
        <v>6</v>
      </c>
      <c r="CG163" t="s">
        <v>93</v>
      </c>
      <c r="CH163" s="5">
        <v>15</v>
      </c>
      <c r="CM163">
        <v>4</v>
      </c>
      <c r="CN163">
        <v>15</v>
      </c>
    </row>
    <row r="164" spans="1:92" x14ac:dyDescent="0.35">
      <c r="CG164" t="s">
        <v>94</v>
      </c>
      <c r="CH164" s="5">
        <v>10</v>
      </c>
      <c r="CM164">
        <v>5</v>
      </c>
      <c r="CN164">
        <v>10</v>
      </c>
    </row>
    <row r="165" spans="1:92" x14ac:dyDescent="0.35">
      <c r="CH165" s="5"/>
    </row>
    <row r="166" spans="1:92" x14ac:dyDescent="0.35">
      <c r="T166" s="7"/>
      <c r="U166" s="7"/>
      <c r="AE166" s="7"/>
      <c r="AO166" s="7"/>
      <c r="CH166" s="5"/>
    </row>
    <row r="167" spans="1:92" x14ac:dyDescent="0.35">
      <c r="CH167" s="5"/>
    </row>
    <row r="168" spans="1:92" x14ac:dyDescent="0.35">
      <c r="CH168" s="5"/>
    </row>
    <row r="169" spans="1:92" x14ac:dyDescent="0.35">
      <c r="T169" s="29"/>
      <c r="U169" s="29"/>
      <c r="AE169" s="29"/>
      <c r="AO169" s="29"/>
      <c r="CH169" s="5"/>
    </row>
    <row r="170" spans="1:92" x14ac:dyDescent="0.35">
      <c r="CH170" s="5"/>
    </row>
    <row r="171" spans="1:92" x14ac:dyDescent="0.35">
      <c r="A171" s="2"/>
      <c r="K171" s="2"/>
      <c r="V171" s="2"/>
      <c r="AF171" s="2"/>
      <c r="AP171" s="2"/>
      <c r="AZ171" s="2"/>
      <c r="BJ171" s="2"/>
      <c r="BT171" s="2" t="s">
        <v>95</v>
      </c>
      <c r="CG171" t="s">
        <v>96</v>
      </c>
      <c r="CH171" s="5">
        <v>1</v>
      </c>
      <c r="CM171" t="s">
        <v>97</v>
      </c>
      <c r="CN171">
        <v>26</v>
      </c>
    </row>
    <row r="172" spans="1:92" x14ac:dyDescent="0.35">
      <c r="BT172" t="s">
        <v>98</v>
      </c>
      <c r="CH172" s="5"/>
    </row>
    <row r="173" spans="1:92" x14ac:dyDescent="0.35">
      <c r="D173" s="2"/>
      <c r="E173" s="2"/>
      <c r="I173" s="2"/>
      <c r="J173" s="2"/>
      <c r="N173" s="2"/>
      <c r="O173" s="2"/>
      <c r="S173" s="2"/>
      <c r="Y173" s="2"/>
      <c r="Z173" s="2"/>
      <c r="AD173" s="2"/>
      <c r="AI173" s="2"/>
      <c r="AJ173" s="2"/>
      <c r="AN173" s="2"/>
      <c r="AS173" s="2"/>
      <c r="AT173" s="2"/>
      <c r="AX173" s="2"/>
      <c r="AY173" s="2"/>
      <c r="BC173" s="2"/>
      <c r="BD173" s="2"/>
      <c r="BH173" s="2"/>
      <c r="BI173" s="2"/>
      <c r="BM173" s="2"/>
      <c r="BN173" s="2"/>
      <c r="BR173" s="2"/>
      <c r="BS173" s="2"/>
      <c r="BT173" t="s">
        <v>99</v>
      </c>
      <c r="BW173" s="2"/>
      <c r="BX173" s="2"/>
      <c r="CB173" s="2"/>
      <c r="CC173" s="2"/>
      <c r="CG173" t="s">
        <v>44</v>
      </c>
      <c r="CH173" s="5">
        <v>6</v>
      </c>
    </row>
    <row r="174" spans="1:92" x14ac:dyDescent="0.35">
      <c r="C174" s="1"/>
      <c r="H174" s="1"/>
      <c r="M174" s="1"/>
      <c r="R174" s="1"/>
      <c r="X174" s="1"/>
      <c r="AC174" s="1"/>
      <c r="AH174" s="1"/>
      <c r="AM174" s="1"/>
      <c r="AR174" s="1"/>
      <c r="AW174" s="1"/>
      <c r="BB174" s="1"/>
      <c r="BG174" s="1"/>
      <c r="BL174" s="1"/>
      <c r="BQ174" s="1"/>
      <c r="BT174" t="s">
        <v>100</v>
      </c>
      <c r="BV174" s="1"/>
      <c r="CA174" s="1"/>
      <c r="CG174" t="s">
        <v>43</v>
      </c>
      <c r="CH174" s="5">
        <v>19</v>
      </c>
    </row>
    <row r="175" spans="1:92" x14ac:dyDescent="0.35">
      <c r="C175" s="1"/>
      <c r="H175" s="1"/>
      <c r="M175" s="1"/>
      <c r="R175" s="1"/>
      <c r="X175" s="1"/>
      <c r="AC175" s="1"/>
      <c r="AH175" s="1"/>
      <c r="AM175" s="1"/>
      <c r="AR175" s="1"/>
      <c r="AW175" s="1"/>
      <c r="BB175" s="1"/>
      <c r="BG175" s="1"/>
      <c r="BL175" s="1"/>
      <c r="BQ175" s="1"/>
      <c r="BT175" t="s">
        <v>101</v>
      </c>
      <c r="BV175" s="1"/>
      <c r="CA175" s="1"/>
    </row>
    <row r="176" spans="1:92" x14ac:dyDescent="0.35">
      <c r="C176" s="1"/>
      <c r="H176" s="1"/>
      <c r="M176" s="1"/>
      <c r="R176" s="1"/>
      <c r="X176" s="1"/>
      <c r="AC176" s="1"/>
      <c r="AH176" s="1"/>
      <c r="AM176" s="1"/>
      <c r="AR176" s="1"/>
      <c r="AW176" s="1"/>
      <c r="BB176" s="1"/>
      <c r="BG176" s="1"/>
      <c r="BL176" s="1"/>
      <c r="BQ176" s="1"/>
      <c r="BV176" s="1"/>
      <c r="CA176" s="1"/>
    </row>
    <row r="177" spans="2:82" x14ac:dyDescent="0.35">
      <c r="C177" s="1"/>
      <c r="H177" s="1"/>
      <c r="M177" s="1"/>
      <c r="R177" s="1"/>
      <c r="X177" s="1"/>
      <c r="AC177" s="1"/>
      <c r="AH177" s="1"/>
      <c r="AM177" s="1"/>
      <c r="AR177" s="1"/>
      <c r="AW177" s="1"/>
      <c r="BB177" s="1"/>
      <c r="BG177" s="1"/>
      <c r="BL177" s="1"/>
      <c r="BQ177" s="1"/>
      <c r="BV177" s="1"/>
      <c r="CA177" s="1"/>
    </row>
    <row r="178" spans="2:82" x14ac:dyDescent="0.35">
      <c r="C178" s="1"/>
      <c r="H178" s="1"/>
      <c r="M178" s="1"/>
      <c r="R178" s="1"/>
      <c r="X178" s="1"/>
      <c r="AC178" s="1"/>
      <c r="AH178" s="1"/>
      <c r="AM178" s="1"/>
      <c r="AR178" s="1"/>
      <c r="AW178" s="1"/>
      <c r="BB178" s="1"/>
      <c r="BG178" s="1"/>
      <c r="BL178" s="1"/>
      <c r="BQ178" s="1"/>
      <c r="BV178" s="1"/>
      <c r="CA178" s="1"/>
    </row>
    <row r="179" spans="2:82" x14ac:dyDescent="0.35">
      <c r="C179" s="1"/>
      <c r="H179" s="1"/>
      <c r="M179" s="1"/>
      <c r="R179" s="1"/>
      <c r="T179" s="30"/>
      <c r="U179" s="30"/>
      <c r="X179" s="1"/>
      <c r="AC179" s="1"/>
      <c r="AE179" s="30"/>
      <c r="AH179" s="1"/>
      <c r="AM179" s="1"/>
      <c r="AO179" s="30"/>
      <c r="AR179" s="1"/>
      <c r="AW179" s="1"/>
      <c r="BB179" s="1"/>
      <c r="BG179" s="1"/>
      <c r="BL179" s="1"/>
      <c r="BQ179" s="1"/>
      <c r="BV179" s="1"/>
      <c r="CA179" s="1"/>
    </row>
    <row r="180" spans="2:82" x14ac:dyDescent="0.35">
      <c r="B180" s="1"/>
      <c r="C180" s="1"/>
      <c r="G180" s="1"/>
      <c r="H180" s="1"/>
      <c r="L180" s="1"/>
      <c r="M180" s="1"/>
      <c r="Q180" s="1"/>
      <c r="R180" s="1"/>
      <c r="W180" s="1"/>
      <c r="X180" s="1"/>
      <c r="AB180" s="1"/>
      <c r="AC180" s="1"/>
      <c r="AG180" s="1"/>
      <c r="AH180" s="1"/>
      <c r="AL180" s="1"/>
      <c r="AM180" s="1"/>
      <c r="AQ180" s="1"/>
      <c r="AR180" s="1"/>
      <c r="AV180" s="1"/>
      <c r="AW180" s="1"/>
      <c r="BA180" s="1"/>
      <c r="BB180" s="1"/>
      <c r="BF180" s="1"/>
      <c r="BG180" s="1"/>
      <c r="BK180" s="1"/>
      <c r="BL180" s="1"/>
      <c r="BP180" s="1"/>
      <c r="BQ180" s="1"/>
      <c r="BU180" s="1"/>
      <c r="BV180" s="1"/>
      <c r="BZ180" s="1"/>
      <c r="CA180" s="1"/>
    </row>
    <row r="181" spans="2:82" x14ac:dyDescent="0.35">
      <c r="B181" s="1"/>
      <c r="C181" s="1"/>
      <c r="G181" s="1"/>
      <c r="H181" s="1"/>
      <c r="L181" s="1"/>
      <c r="M181" s="1"/>
      <c r="Q181" s="1"/>
      <c r="R181" s="1"/>
      <c r="W181" s="1"/>
      <c r="X181" s="1"/>
      <c r="AB181" s="1"/>
      <c r="AC181" s="1"/>
      <c r="AG181" s="1"/>
      <c r="AH181" s="1"/>
      <c r="AL181" s="1"/>
      <c r="AM181" s="1"/>
      <c r="AQ181" s="1"/>
      <c r="AR181" s="1"/>
      <c r="AV181" s="1"/>
      <c r="AW181" s="1"/>
      <c r="BA181" s="1"/>
      <c r="BB181" s="1"/>
      <c r="BF181" s="1"/>
      <c r="BG181" s="1"/>
      <c r="BK181" s="1"/>
      <c r="BL181" s="1"/>
      <c r="BP181" s="1"/>
      <c r="BQ181" s="1"/>
      <c r="BU181" s="1"/>
      <c r="BV181" s="1"/>
      <c r="BZ181" s="1"/>
      <c r="CA181" s="1"/>
    </row>
    <row r="182" spans="2:82" x14ac:dyDescent="0.35">
      <c r="B182" s="1"/>
      <c r="C182" s="1"/>
      <c r="G182" s="1"/>
      <c r="H182" s="1"/>
      <c r="L182" s="1"/>
      <c r="M182" s="1"/>
      <c r="Q182" s="1"/>
      <c r="R182" s="1"/>
      <c r="W182" s="1"/>
      <c r="X182" s="1"/>
      <c r="AB182" s="1"/>
      <c r="AC182" s="1"/>
      <c r="AG182" s="1"/>
      <c r="AH182" s="1"/>
      <c r="AL182" s="1"/>
      <c r="AM182" s="1"/>
      <c r="AQ182" s="1"/>
      <c r="AR182" s="1"/>
      <c r="AV182" s="1"/>
      <c r="AW182" s="1"/>
      <c r="BA182" s="1"/>
      <c r="BB182" s="1"/>
      <c r="BF182" s="1"/>
      <c r="BG182" s="1"/>
      <c r="BK182" s="1"/>
      <c r="BL182" s="1"/>
      <c r="BP182" s="1"/>
      <c r="BQ182" s="1"/>
      <c r="BU182" s="1"/>
      <c r="BV182" s="1"/>
      <c r="BZ182" s="1"/>
      <c r="CA182" s="1"/>
    </row>
    <row r="183" spans="2:82" x14ac:dyDescent="0.35">
      <c r="B183" s="1"/>
      <c r="C183" s="1"/>
      <c r="G183" s="1"/>
      <c r="H183" s="1"/>
      <c r="L183" s="1"/>
      <c r="M183" s="1"/>
      <c r="Q183" s="1"/>
      <c r="R183" s="1"/>
      <c r="W183" s="1"/>
      <c r="X183" s="1"/>
      <c r="AB183" s="1"/>
      <c r="AC183" s="1"/>
      <c r="AG183" s="1"/>
      <c r="AH183" s="1"/>
      <c r="AL183" s="1"/>
      <c r="AM183" s="1"/>
      <c r="AQ183" s="1"/>
      <c r="AR183" s="1"/>
      <c r="AV183" s="1"/>
      <c r="AW183" s="1"/>
      <c r="BA183" s="1"/>
      <c r="BB183" s="1"/>
      <c r="BF183" s="1"/>
      <c r="BG183" s="1"/>
      <c r="BK183" s="1"/>
      <c r="BL183" s="1"/>
      <c r="BP183" s="1"/>
      <c r="BQ183" s="1"/>
      <c r="BU183" s="1"/>
      <c r="BV183" s="1"/>
      <c r="BZ183" s="1"/>
      <c r="CA183" s="1"/>
    </row>
    <row r="184" spans="2:82" x14ac:dyDescent="0.35">
      <c r="B184" s="1"/>
      <c r="C184" s="1"/>
      <c r="G184" s="1"/>
      <c r="H184" s="1"/>
      <c r="L184" s="1"/>
      <c r="M184" s="1"/>
      <c r="Q184" s="1"/>
      <c r="R184" s="1"/>
      <c r="W184" s="1"/>
      <c r="X184" s="1"/>
      <c r="AB184" s="1"/>
      <c r="AC184" s="1"/>
      <c r="AG184" s="1"/>
      <c r="AH184" s="1"/>
      <c r="AL184" s="1"/>
      <c r="AM184" s="1"/>
      <c r="AQ184" s="1"/>
      <c r="AR184" s="1"/>
      <c r="AV184" s="1"/>
      <c r="AW184" s="1"/>
      <c r="BA184" s="1"/>
      <c r="BB184" s="1"/>
      <c r="BF184" s="1"/>
      <c r="BG184" s="1"/>
      <c r="BK184" s="1"/>
      <c r="BL184" s="1"/>
      <c r="BP184" s="1"/>
      <c r="BQ184" s="1"/>
      <c r="BU184" s="1"/>
      <c r="BV184" s="1"/>
      <c r="BZ184" s="1"/>
      <c r="CA184" s="1"/>
    </row>
    <row r="185" spans="2:82" x14ac:dyDescent="0.35">
      <c r="C185" s="1"/>
      <c r="H185" s="1"/>
      <c r="M185" s="1"/>
      <c r="R185" s="1"/>
      <c r="X185" s="1"/>
      <c r="AC185" s="1"/>
      <c r="AH185" s="1"/>
      <c r="AM185" s="1"/>
      <c r="AR185" s="1"/>
      <c r="AW185" s="1"/>
      <c r="BB185" s="1"/>
      <c r="BG185" s="1"/>
      <c r="BL185" s="1"/>
      <c r="BQ185" s="1"/>
      <c r="BV185" s="1"/>
      <c r="CA185" s="1"/>
    </row>
    <row r="186" spans="2:82" x14ac:dyDescent="0.35">
      <c r="T186" s="16"/>
      <c r="U186" s="16"/>
      <c r="AE186" s="16"/>
      <c r="AO186" s="16"/>
      <c r="CD186" s="2"/>
    </row>
    <row r="187" spans="2:82" x14ac:dyDescent="0.35">
      <c r="C187" s="21"/>
      <c r="H187" s="21"/>
      <c r="M187" s="21"/>
      <c r="R187" s="21"/>
      <c r="T187" s="16"/>
      <c r="U187" s="16"/>
      <c r="X187" s="21"/>
      <c r="AC187" s="21"/>
      <c r="AE187" s="16"/>
      <c r="AH187" s="21"/>
      <c r="AM187" s="21"/>
      <c r="AO187" s="16"/>
      <c r="AR187" s="21"/>
      <c r="AW187" s="21"/>
      <c r="BB187" s="21"/>
      <c r="BG187" s="21"/>
      <c r="BL187" s="21"/>
      <c r="BQ187" s="21"/>
      <c r="BV187" s="21"/>
      <c r="CA187" s="21"/>
    </row>
    <row r="188" spans="2:82" x14ac:dyDescent="0.35">
      <c r="C188" s="21"/>
      <c r="H188" s="21"/>
      <c r="M188" s="21"/>
      <c r="R188" s="21"/>
      <c r="T188" s="16"/>
      <c r="U188" s="16"/>
      <c r="X188" s="21"/>
      <c r="AC188" s="21"/>
      <c r="AE188" s="16"/>
      <c r="AH188" s="21"/>
      <c r="AM188" s="21"/>
      <c r="AO188" s="16"/>
      <c r="AR188" s="21"/>
      <c r="AW188" s="21"/>
      <c r="BB188" s="21"/>
      <c r="BG188" s="21"/>
      <c r="BL188" s="21"/>
      <c r="BQ188" s="21"/>
      <c r="BV188" s="21"/>
      <c r="CA188" s="21"/>
    </row>
    <row r="189" spans="2:82" x14ac:dyDescent="0.35">
      <c r="C189" s="21"/>
      <c r="H189" s="21"/>
      <c r="M189" s="21"/>
      <c r="R189" s="21"/>
      <c r="T189" s="16"/>
      <c r="U189" s="16"/>
      <c r="X189" s="21"/>
      <c r="AC189" s="21"/>
      <c r="AE189" s="16"/>
      <c r="AH189" s="21"/>
      <c r="AM189" s="21"/>
      <c r="AO189" s="16"/>
      <c r="AR189" s="21"/>
      <c r="AW189" s="21"/>
      <c r="BB189" s="21"/>
      <c r="BG189" s="21"/>
      <c r="BL189" s="21"/>
      <c r="BQ189" s="21"/>
      <c r="BV189" s="21"/>
      <c r="CA189" s="21"/>
    </row>
    <row r="190" spans="2:82" x14ac:dyDescent="0.35">
      <c r="C190" s="21"/>
      <c r="H190" s="21"/>
      <c r="M190" s="21"/>
      <c r="R190" s="21"/>
      <c r="X190" s="21"/>
      <c r="AC190" s="21"/>
      <c r="AH190" s="21"/>
      <c r="AM190" s="21"/>
      <c r="AR190" s="21"/>
      <c r="AW190" s="21"/>
      <c r="BB190" s="21"/>
      <c r="BG190" s="21"/>
      <c r="BL190" s="21"/>
      <c r="BQ190" s="21"/>
      <c r="BV190" s="21"/>
      <c r="CA190" s="21"/>
    </row>
    <row r="194" spans="1:81" x14ac:dyDescent="0.35">
      <c r="T194" t="s">
        <v>102</v>
      </c>
      <c r="U194" t="s">
        <v>102</v>
      </c>
      <c r="AE194" t="s">
        <v>102</v>
      </c>
      <c r="AO194" t="s">
        <v>102</v>
      </c>
    </row>
    <row r="196" spans="1:81" x14ac:dyDescent="0.35">
      <c r="B196" s="2"/>
      <c r="C196" s="2"/>
      <c r="D196" s="2"/>
      <c r="E196" s="2"/>
      <c r="G196" s="2"/>
      <c r="H196" s="2"/>
      <c r="I196" s="2"/>
      <c r="J196" s="2"/>
      <c r="L196" s="2"/>
      <c r="M196" s="2"/>
      <c r="N196" s="2"/>
      <c r="O196" s="2"/>
      <c r="Q196" s="2"/>
      <c r="R196" s="2"/>
      <c r="S196" s="2"/>
      <c r="W196" s="2"/>
      <c r="X196" s="2"/>
      <c r="Y196" s="2"/>
      <c r="Z196" s="2"/>
      <c r="AB196" s="2"/>
      <c r="AC196" s="2"/>
      <c r="AD196" s="2"/>
      <c r="AG196" s="2"/>
      <c r="AH196" s="2"/>
      <c r="AI196" s="2"/>
      <c r="AJ196" s="2"/>
      <c r="AL196" s="2"/>
      <c r="AM196" s="2"/>
      <c r="AN196" s="2"/>
      <c r="AQ196" s="2"/>
      <c r="AR196" s="2"/>
      <c r="AS196" s="2"/>
      <c r="AT196" s="2"/>
      <c r="AV196" s="2"/>
      <c r="AW196" s="2"/>
      <c r="AX196" s="2"/>
      <c r="AY196" s="2"/>
      <c r="BA196" s="2"/>
      <c r="BB196" s="2"/>
      <c r="BC196" s="2"/>
      <c r="BD196" s="2"/>
      <c r="BF196" s="2"/>
      <c r="BG196" s="2"/>
      <c r="BH196" s="2"/>
      <c r="BI196" s="2"/>
      <c r="BK196" s="2"/>
      <c r="BL196" s="2"/>
      <c r="BM196" s="2"/>
      <c r="BN196" s="2"/>
      <c r="BP196" s="2"/>
      <c r="BQ196" s="2"/>
      <c r="BR196" s="2"/>
      <c r="BS196" s="2"/>
      <c r="BU196" s="2"/>
      <c r="BV196" s="2"/>
      <c r="BW196" s="2"/>
      <c r="BX196" s="2"/>
      <c r="BZ196" s="2"/>
      <c r="CA196" s="2"/>
      <c r="CB196" s="2"/>
      <c r="CC196" s="2"/>
    </row>
    <row r="197" spans="1:81" x14ac:dyDescent="0.35">
      <c r="C197" s="1"/>
      <c r="M197" s="1"/>
      <c r="T197" s="30" t="s">
        <v>44</v>
      </c>
      <c r="U197" s="30" t="s">
        <v>44</v>
      </c>
      <c r="X197" s="1"/>
      <c r="AE197" s="30" t="s">
        <v>44</v>
      </c>
      <c r="AH197" s="1"/>
      <c r="AO197" s="30" t="s">
        <v>44</v>
      </c>
      <c r="AR197" s="1"/>
      <c r="BB197" s="1"/>
      <c r="BL197" s="1"/>
      <c r="BV197" s="1"/>
    </row>
    <row r="198" spans="1:81" x14ac:dyDescent="0.35">
      <c r="C198" s="1"/>
      <c r="M198" s="1"/>
      <c r="T198" s="30" t="s">
        <v>44</v>
      </c>
      <c r="U198" s="30" t="s">
        <v>44</v>
      </c>
      <c r="X198" s="1"/>
      <c r="AE198" s="30" t="s">
        <v>44</v>
      </c>
      <c r="AH198" s="1"/>
      <c r="AO198" s="30" t="s">
        <v>44</v>
      </c>
      <c r="AR198" s="1"/>
      <c r="BB198" s="1"/>
      <c r="BL198" s="1"/>
      <c r="BV198" s="1"/>
    </row>
    <row r="199" spans="1:81" x14ac:dyDescent="0.35">
      <c r="C199" s="1"/>
      <c r="M199" s="1"/>
      <c r="T199" s="30" t="s">
        <v>44</v>
      </c>
      <c r="U199" s="30" t="s">
        <v>44</v>
      </c>
      <c r="X199" s="1"/>
      <c r="AE199" s="30" t="s">
        <v>44</v>
      </c>
      <c r="AH199" s="1"/>
      <c r="AO199" s="30" t="s">
        <v>44</v>
      </c>
      <c r="AR199" s="1"/>
      <c r="BB199" s="1"/>
      <c r="BL199" s="1"/>
      <c r="BV199" s="1"/>
    </row>
    <row r="200" spans="1:81" x14ac:dyDescent="0.35">
      <c r="C200" s="1"/>
      <c r="H200" s="1"/>
      <c r="M200" s="1"/>
      <c r="R200" s="1"/>
      <c r="T200" s="30" t="s">
        <v>44</v>
      </c>
      <c r="U200" s="30" t="s">
        <v>44</v>
      </c>
      <c r="X200" s="1"/>
      <c r="AC200" s="1"/>
      <c r="AE200" s="30" t="s">
        <v>44</v>
      </c>
      <c r="AH200" s="1"/>
      <c r="AM200" s="1"/>
      <c r="AO200" s="30" t="s">
        <v>44</v>
      </c>
      <c r="AR200" s="1"/>
      <c r="AW200" s="1"/>
      <c r="BB200" s="1"/>
      <c r="BG200" s="1"/>
      <c r="BL200" s="1"/>
      <c r="BQ200" s="1"/>
      <c r="BV200" s="1"/>
      <c r="CA200" s="1"/>
    </row>
    <row r="201" spans="1:81" x14ac:dyDescent="0.35">
      <c r="C201" s="1"/>
      <c r="H201" s="1"/>
      <c r="M201" s="1"/>
      <c r="R201" s="1"/>
      <c r="T201" s="30" t="s">
        <v>44</v>
      </c>
      <c r="U201" s="30" t="s">
        <v>44</v>
      </c>
      <c r="X201" s="1"/>
      <c r="AC201" s="1"/>
      <c r="AE201" s="30" t="s">
        <v>44</v>
      </c>
      <c r="AH201" s="1"/>
      <c r="AM201" s="1"/>
      <c r="AO201" s="30" t="s">
        <v>44</v>
      </c>
      <c r="AR201" s="1"/>
      <c r="AW201" s="1"/>
      <c r="BB201" s="1"/>
      <c r="BG201" s="1"/>
      <c r="BL201" s="1"/>
      <c r="BQ201" s="1"/>
      <c r="BV201" s="1"/>
      <c r="CA201" s="1"/>
    </row>
    <row r="202" spans="1:81" x14ac:dyDescent="0.35">
      <c r="C202" s="1"/>
      <c r="H202" s="1"/>
      <c r="M202" s="1"/>
      <c r="R202" s="1"/>
      <c r="X202" s="1"/>
      <c r="AC202" s="1"/>
      <c r="AH202" s="1"/>
      <c r="AM202" s="1"/>
      <c r="AR202" s="1"/>
      <c r="AW202" s="1"/>
      <c r="BB202" s="1"/>
      <c r="BG202" s="1"/>
      <c r="BL202" s="1"/>
      <c r="BQ202" s="1"/>
      <c r="BV202" s="1"/>
      <c r="CA202" s="1"/>
    </row>
    <row r="203" spans="1:81" x14ac:dyDescent="0.35">
      <c r="C203" s="1"/>
      <c r="H203" s="1"/>
      <c r="M203" s="1"/>
      <c r="R203" s="1"/>
      <c r="X203" s="1"/>
      <c r="AC203" s="1"/>
      <c r="AH203" s="1"/>
      <c r="AM203" s="1"/>
      <c r="AR203" s="1"/>
      <c r="AW203" s="1"/>
      <c r="BB203" s="1"/>
      <c r="BG203" s="1"/>
      <c r="BL203" s="1"/>
      <c r="BQ203" s="1"/>
      <c r="BV203" s="1"/>
      <c r="CA203" s="1"/>
    </row>
    <row r="204" spans="1:81" x14ac:dyDescent="0.35">
      <c r="C204" s="1"/>
      <c r="H204" s="1"/>
      <c r="M204" s="1"/>
      <c r="R204" s="1"/>
      <c r="X204" s="1"/>
      <c r="AC204" s="1"/>
      <c r="AH204" s="1"/>
      <c r="AM204" s="1"/>
      <c r="AR204" s="1"/>
      <c r="AW204" s="1"/>
      <c r="BB204" s="1"/>
      <c r="BG204" s="1"/>
      <c r="BL204" s="1"/>
      <c r="BQ204" s="1"/>
      <c r="BV204" s="1"/>
      <c r="CA204" s="1"/>
    </row>
    <row r="206" spans="1:81" x14ac:dyDescent="0.35">
      <c r="A206" s="2"/>
      <c r="K206" s="2"/>
      <c r="T206" t="s">
        <v>103</v>
      </c>
      <c r="U206" t="s">
        <v>103</v>
      </c>
      <c r="V206" s="2"/>
      <c r="AE206" t="s">
        <v>103</v>
      </c>
      <c r="AF206" s="2"/>
      <c r="AO206" t="s">
        <v>103</v>
      </c>
      <c r="AP206" s="2"/>
      <c r="AZ206" s="2"/>
      <c r="BJ206" s="2"/>
      <c r="BT206" s="2"/>
    </row>
    <row r="207" spans="1:81" x14ac:dyDescent="0.35">
      <c r="D207" s="2"/>
      <c r="E207" s="2"/>
      <c r="H207" s="1"/>
      <c r="N207" s="2"/>
      <c r="O207" s="2"/>
      <c r="R207" s="1"/>
      <c r="Y207" s="2"/>
      <c r="Z207" s="2"/>
      <c r="AC207" s="1"/>
      <c r="AI207" s="2"/>
      <c r="AJ207" s="2"/>
      <c r="AM207" s="1"/>
      <c r="AS207" s="2"/>
      <c r="AT207" s="2"/>
      <c r="AW207" s="1"/>
      <c r="BC207" s="2"/>
      <c r="BD207" s="2"/>
      <c r="BG207" s="1"/>
      <c r="BM207" s="2"/>
      <c r="BN207" s="2"/>
      <c r="BQ207" s="1"/>
      <c r="BW207" s="2"/>
      <c r="BX207" s="2"/>
      <c r="CA207" s="1"/>
    </row>
    <row r="208" spans="1:81" x14ac:dyDescent="0.35">
      <c r="B208" s="1"/>
      <c r="C208" s="1"/>
      <c r="H208" s="1"/>
      <c r="L208" s="1"/>
      <c r="M208" s="1"/>
      <c r="R208" s="1"/>
      <c r="W208" s="1"/>
      <c r="X208" s="1"/>
      <c r="AC208" s="1"/>
      <c r="AG208" s="1"/>
      <c r="AH208" s="1"/>
      <c r="AM208" s="1"/>
      <c r="AQ208" s="1"/>
      <c r="AR208" s="1"/>
      <c r="AW208" s="1"/>
      <c r="BA208" s="1"/>
      <c r="BB208" s="1"/>
      <c r="BG208" s="1"/>
      <c r="BK208" s="1"/>
      <c r="BL208" s="1"/>
      <c r="BQ208" s="1"/>
      <c r="BU208" s="1"/>
      <c r="BV208" s="1"/>
      <c r="CA208" s="1"/>
    </row>
    <row r="209" spans="2:79" x14ac:dyDescent="0.35">
      <c r="B209" s="1"/>
      <c r="C209" s="1"/>
      <c r="H209" s="1"/>
      <c r="L209" s="1"/>
      <c r="M209" s="1"/>
      <c r="R209" s="1"/>
      <c r="W209" s="1"/>
      <c r="X209" s="1"/>
      <c r="AC209" s="1"/>
      <c r="AG209" s="1"/>
      <c r="AH209" s="1"/>
      <c r="AM209" s="1"/>
      <c r="AQ209" s="1"/>
      <c r="AR209" s="1"/>
      <c r="AW209" s="1"/>
      <c r="BA209" s="1"/>
      <c r="BB209" s="1"/>
      <c r="BG209" s="1"/>
      <c r="BK209" s="1"/>
      <c r="BL209" s="1"/>
      <c r="BQ209" s="1"/>
      <c r="BU209" s="1"/>
      <c r="BV209" s="1"/>
      <c r="CA209" s="1"/>
    </row>
    <row r="210" spans="2:79" x14ac:dyDescent="0.35">
      <c r="B210" s="1"/>
      <c r="C210" s="1"/>
      <c r="L210" s="1"/>
      <c r="M210" s="1"/>
      <c r="W210" s="1"/>
      <c r="X210" s="1"/>
      <c r="AG210" s="1"/>
      <c r="AH210" s="1"/>
      <c r="AQ210" s="1"/>
      <c r="AR210" s="1"/>
      <c r="BA210" s="1"/>
      <c r="BB210" s="1"/>
      <c r="BK210" s="1"/>
      <c r="BL210" s="1"/>
      <c r="BU210" s="1"/>
      <c r="BV210" s="1"/>
    </row>
    <row r="211" spans="2:79" x14ac:dyDescent="0.35">
      <c r="B211" s="1"/>
      <c r="C211" s="1"/>
      <c r="L211" s="1"/>
      <c r="M211" s="1"/>
      <c r="W211" s="1"/>
      <c r="X211" s="1"/>
      <c r="AG211" s="1"/>
      <c r="AH211" s="1"/>
      <c r="AQ211" s="1"/>
      <c r="AR211" s="1"/>
      <c r="BA211" s="1"/>
      <c r="BB211" s="1"/>
      <c r="BK211" s="1"/>
      <c r="BL211" s="1"/>
      <c r="BU211" s="1"/>
      <c r="BV211" s="1"/>
    </row>
    <row r="212" spans="2:79" x14ac:dyDescent="0.35">
      <c r="B212" s="1"/>
      <c r="C212" s="1"/>
      <c r="L212" s="1"/>
      <c r="M212" s="1"/>
      <c r="W212" s="1"/>
      <c r="X212" s="1"/>
      <c r="AG212" s="1"/>
      <c r="AH212" s="1"/>
      <c r="AQ212" s="1"/>
      <c r="AR212" s="1"/>
      <c r="BA212" s="1"/>
      <c r="BB212" s="1"/>
      <c r="BK212" s="1"/>
      <c r="BL212" s="1"/>
      <c r="BU212" s="1"/>
      <c r="BV212" s="1"/>
    </row>
    <row r="213" spans="2:79" x14ac:dyDescent="0.35">
      <c r="B213" s="1"/>
      <c r="C213" s="1"/>
      <c r="L213" s="1"/>
      <c r="M213" s="1"/>
      <c r="W213" s="1"/>
      <c r="X213" s="1"/>
      <c r="AG213" s="1"/>
      <c r="AH213" s="1"/>
      <c r="AQ213" s="1"/>
      <c r="AR213" s="1"/>
      <c r="BA213" s="1"/>
      <c r="BB213" s="1"/>
      <c r="BK213" s="1"/>
      <c r="BL213" s="1"/>
      <c r="BU213" s="1"/>
      <c r="BV213" s="1"/>
    </row>
    <row r="216" spans="2:79" x14ac:dyDescent="0.35">
      <c r="B216" s="1"/>
      <c r="L216" s="1"/>
      <c r="W216" s="1"/>
      <c r="AG216" s="1"/>
      <c r="AQ216" s="1"/>
      <c r="BA216" s="1"/>
      <c r="BK216" s="1"/>
      <c r="BU216" s="1"/>
    </row>
  </sheetData>
  <mergeCells count="65">
    <mergeCell ref="A89:A94"/>
    <mergeCell ref="A111:A116"/>
    <mergeCell ref="A132:A137"/>
    <mergeCell ref="A1:I1"/>
    <mergeCell ref="A4:A9"/>
    <mergeCell ref="A28:A33"/>
    <mergeCell ref="A49:A54"/>
    <mergeCell ref="A69:A74"/>
    <mergeCell ref="CE157:CK157"/>
    <mergeCell ref="V111:V116"/>
    <mergeCell ref="AF111:AF116"/>
    <mergeCell ref="AP111:AP116"/>
    <mergeCell ref="AZ111:AZ116"/>
    <mergeCell ref="BJ111:BJ116"/>
    <mergeCell ref="V132:V137"/>
    <mergeCell ref="AF132:AF137"/>
    <mergeCell ref="AP132:AP137"/>
    <mergeCell ref="AZ132:AZ137"/>
    <mergeCell ref="BJ132:BJ137"/>
    <mergeCell ref="V28:V33"/>
    <mergeCell ref="AF28:AF33"/>
    <mergeCell ref="AP28:AP33"/>
    <mergeCell ref="AZ28:AZ33"/>
    <mergeCell ref="BJ28:BJ33"/>
    <mergeCell ref="V69:V74"/>
    <mergeCell ref="AF69:AF74"/>
    <mergeCell ref="AP69:AP74"/>
    <mergeCell ref="AZ69:AZ74"/>
    <mergeCell ref="BJ69:BJ74"/>
    <mergeCell ref="V4:V9"/>
    <mergeCell ref="AF4:AF9"/>
    <mergeCell ref="AP4:AP9"/>
    <mergeCell ref="AZ4:AZ9"/>
    <mergeCell ref="BJ4:BJ9"/>
    <mergeCell ref="V49:V54"/>
    <mergeCell ref="AF49:AF54"/>
    <mergeCell ref="AP49:AP54"/>
    <mergeCell ref="AZ49:AZ54"/>
    <mergeCell ref="BJ49:BJ54"/>
    <mergeCell ref="V89:V94"/>
    <mergeCell ref="AF89:AF94"/>
    <mergeCell ref="AP89:AP94"/>
    <mergeCell ref="AZ89:AZ94"/>
    <mergeCell ref="BJ89:BJ94"/>
    <mergeCell ref="V1:AD1"/>
    <mergeCell ref="AF1:AN1"/>
    <mergeCell ref="AP1:AX1"/>
    <mergeCell ref="AZ1:BH1"/>
    <mergeCell ref="BJ1:BR1"/>
    <mergeCell ref="K89:K94"/>
    <mergeCell ref="K111:K116"/>
    <mergeCell ref="K132:K137"/>
    <mergeCell ref="BT1:CB1"/>
    <mergeCell ref="BT4:BT9"/>
    <mergeCell ref="BT28:BT33"/>
    <mergeCell ref="BT49:BT54"/>
    <mergeCell ref="BT69:BT74"/>
    <mergeCell ref="BT89:BT94"/>
    <mergeCell ref="BT111:BT116"/>
    <mergeCell ref="BT132:BT137"/>
    <mergeCell ref="K1:S1"/>
    <mergeCell ref="K4:K9"/>
    <mergeCell ref="K28:K33"/>
    <mergeCell ref="K49:K54"/>
    <mergeCell ref="K69:K74"/>
  </mergeCells>
  <phoneticPr fontId="5" type="noConversion"/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0AAC16-045A-4115-8B6E-3625AA470E27}">
  <dimension ref="A2:BK178"/>
  <sheetViews>
    <sheetView showGridLines="0" zoomScale="60" zoomScaleNormal="60" workbookViewId="0">
      <selection activeCell="I54" sqref="I54"/>
    </sheetView>
  </sheetViews>
  <sheetFormatPr defaultRowHeight="14.5" outlineLevelCol="1" x14ac:dyDescent="0.35"/>
  <cols>
    <col min="1" max="1" width="8.81640625" customWidth="1"/>
    <col min="2" max="2" width="17.7265625" customWidth="1" outlineLevel="1"/>
    <col min="3" max="4" width="9.1796875" customWidth="1" outlineLevel="1"/>
    <col min="5" max="5" width="15.54296875" customWidth="1" outlineLevel="1"/>
    <col min="6" max="6" width="16.453125" customWidth="1" outlineLevel="1"/>
    <col min="7" max="8" width="20.453125" customWidth="1" outlineLevel="1"/>
    <col min="9" max="9" width="16.453125" customWidth="1" outlineLevel="1"/>
    <col min="10" max="10" width="17.54296875" customWidth="1" outlineLevel="1"/>
    <col min="11" max="11" width="8.81640625" customWidth="1"/>
    <col min="12" max="12" width="17.7265625" customWidth="1" outlineLevel="1"/>
    <col min="13" max="14" width="9.1796875" customWidth="1" outlineLevel="1"/>
    <col min="15" max="15" width="15.54296875" customWidth="1" outlineLevel="1"/>
    <col min="16" max="16" width="16.453125" customWidth="1" outlineLevel="1"/>
    <col min="17" max="18" width="20.453125" customWidth="1" outlineLevel="1"/>
    <col min="19" max="19" width="16.453125" customWidth="1" outlineLevel="1"/>
    <col min="20" max="20" width="17.54296875" customWidth="1" outlineLevel="1"/>
    <col min="21" max="21" width="8.81640625" customWidth="1"/>
    <col min="22" max="22" width="17.7265625" customWidth="1" outlineLevel="1"/>
    <col min="23" max="24" width="9.1796875" customWidth="1" outlineLevel="1"/>
    <col min="25" max="25" width="15.54296875" customWidth="1" outlineLevel="1"/>
    <col min="26" max="26" width="16.453125" customWidth="1" outlineLevel="1"/>
    <col min="27" max="28" width="20.453125" customWidth="1" outlineLevel="1"/>
    <col min="29" max="29" width="16.453125" customWidth="1" outlineLevel="1"/>
    <col min="30" max="30" width="17.54296875" customWidth="1" outlineLevel="1"/>
    <col min="31" max="31" width="8.54296875" customWidth="1"/>
    <col min="32" max="32" width="17.7265625" customWidth="1" outlineLevel="1"/>
    <col min="33" max="34" width="9.1796875" customWidth="1" outlineLevel="1"/>
    <col min="35" max="35" width="15.54296875" customWidth="1" outlineLevel="1"/>
    <col min="36" max="36" width="16.453125" customWidth="1" outlineLevel="1"/>
    <col min="37" max="38" width="20.453125" customWidth="1" outlineLevel="1"/>
    <col min="39" max="39" width="16.453125" customWidth="1" outlineLevel="1"/>
    <col min="40" max="40" width="17.54296875" customWidth="1" outlineLevel="1"/>
    <col min="41" max="41" width="8.54296875" customWidth="1"/>
    <col min="42" max="42" width="17.7265625" customWidth="1" outlineLevel="1"/>
    <col min="43" max="44" width="9.1796875" customWidth="1" outlineLevel="1"/>
    <col min="45" max="45" width="15.54296875" customWidth="1" outlineLevel="1"/>
    <col min="46" max="46" width="16.453125" customWidth="1" outlineLevel="1"/>
    <col min="47" max="48" width="20.453125" customWidth="1" outlineLevel="1"/>
    <col min="49" max="49" width="16.453125" customWidth="1" outlineLevel="1"/>
    <col min="50" max="50" width="17.54296875" customWidth="1" outlineLevel="1"/>
    <col min="51" max="51" width="17.54296875" customWidth="1"/>
    <col min="52" max="52" width="10.1796875" customWidth="1"/>
    <col min="53" max="60" width="6.1796875" customWidth="1"/>
    <col min="63" max="63" width="14.453125" customWidth="1"/>
  </cols>
  <sheetData>
    <row r="2" spans="2:63" ht="18.5" x14ac:dyDescent="0.45">
      <c r="B2" s="186" t="s">
        <v>48</v>
      </c>
      <c r="C2" s="186"/>
      <c r="D2" s="186"/>
      <c r="E2" s="186"/>
      <c r="F2" s="186"/>
      <c r="G2" s="186"/>
      <c r="H2" s="186"/>
      <c r="I2" s="186"/>
      <c r="J2" s="186"/>
      <c r="L2" s="186" t="s">
        <v>49</v>
      </c>
      <c r="M2" s="186"/>
      <c r="N2" s="186"/>
      <c r="O2" s="186"/>
      <c r="P2" s="186"/>
      <c r="Q2" s="186"/>
      <c r="R2" s="186"/>
      <c r="S2" s="186"/>
      <c r="T2" s="186"/>
      <c r="V2" s="186" t="s">
        <v>18</v>
      </c>
      <c r="W2" s="186"/>
      <c r="X2" s="186"/>
      <c r="Y2" s="186"/>
      <c r="Z2" s="186"/>
      <c r="AA2" s="186"/>
      <c r="AB2" s="186"/>
      <c r="AC2" s="186"/>
      <c r="AD2" s="186"/>
      <c r="AE2" s="50"/>
      <c r="AF2" s="186" t="s">
        <v>50</v>
      </c>
      <c r="AG2" s="186"/>
      <c r="AH2" s="186"/>
      <c r="AI2" s="186"/>
      <c r="AJ2" s="186"/>
      <c r="AK2" s="186"/>
      <c r="AL2" s="186"/>
      <c r="AM2" s="186"/>
      <c r="AN2" s="186"/>
      <c r="AO2" s="50"/>
      <c r="AP2" s="186" t="s">
        <v>51</v>
      </c>
      <c r="AQ2" s="186"/>
      <c r="AR2" s="186"/>
      <c r="AS2" s="186"/>
      <c r="AT2" s="186"/>
      <c r="AU2" s="186"/>
      <c r="AV2" s="186"/>
      <c r="AW2" s="186"/>
      <c r="AX2" s="186"/>
    </row>
    <row r="3" spans="2:63" ht="27" customHeight="1" x14ac:dyDescent="0.35">
      <c r="B3" s="24"/>
      <c r="C3" s="27" t="s">
        <v>52</v>
      </c>
      <c r="D3" s="24"/>
      <c r="E3" s="24"/>
      <c r="F3" s="24"/>
      <c r="G3" s="24"/>
      <c r="L3" s="24"/>
      <c r="M3" s="27" t="s">
        <v>52</v>
      </c>
      <c r="N3" s="24"/>
      <c r="O3" s="24"/>
      <c r="P3" s="24"/>
      <c r="Q3" s="24"/>
      <c r="V3" s="24"/>
      <c r="W3" s="27" t="s">
        <v>52</v>
      </c>
      <c r="X3" s="24"/>
      <c r="Y3" s="24"/>
      <c r="Z3" s="24"/>
      <c r="AA3" s="24"/>
      <c r="AF3" s="24"/>
      <c r="AG3" s="27" t="s">
        <v>52</v>
      </c>
      <c r="AH3" s="24"/>
      <c r="AI3" s="24"/>
      <c r="AJ3" s="24"/>
      <c r="AK3" s="24"/>
      <c r="AP3" s="24"/>
      <c r="AQ3" s="27" t="s">
        <v>52</v>
      </c>
      <c r="AR3" s="24"/>
      <c r="AS3" s="24"/>
      <c r="AT3" s="24"/>
      <c r="AU3" s="24"/>
    </row>
    <row r="4" spans="2:63" x14ac:dyDescent="0.35">
      <c r="B4" s="31" t="s">
        <v>21</v>
      </c>
      <c r="C4" s="32" t="s">
        <v>22</v>
      </c>
      <c r="D4" s="32" t="s">
        <v>23</v>
      </c>
      <c r="E4" s="32" t="s">
        <v>24</v>
      </c>
      <c r="F4" s="32" t="s">
        <v>25</v>
      </c>
      <c r="G4" s="32" t="s">
        <v>26</v>
      </c>
      <c r="H4" s="32" t="s">
        <v>27</v>
      </c>
      <c r="I4" s="32" t="s">
        <v>28</v>
      </c>
      <c r="J4" s="32" t="s">
        <v>29</v>
      </c>
      <c r="L4" s="31" t="s">
        <v>21</v>
      </c>
      <c r="M4" s="32" t="s">
        <v>22</v>
      </c>
      <c r="N4" s="32" t="s">
        <v>23</v>
      </c>
      <c r="O4" s="32" t="s">
        <v>24</v>
      </c>
      <c r="P4" s="32" t="s">
        <v>25</v>
      </c>
      <c r="Q4" s="32" t="s">
        <v>26</v>
      </c>
      <c r="R4" s="32" t="s">
        <v>27</v>
      </c>
      <c r="S4" s="32" t="s">
        <v>28</v>
      </c>
      <c r="T4" s="32" t="s">
        <v>29</v>
      </c>
      <c r="V4" s="31" t="s">
        <v>21</v>
      </c>
      <c r="W4" s="32" t="s">
        <v>22</v>
      </c>
      <c r="X4" s="32" t="s">
        <v>23</v>
      </c>
      <c r="Y4" s="32" t="s">
        <v>24</v>
      </c>
      <c r="Z4" s="32" t="s">
        <v>25</v>
      </c>
      <c r="AA4" s="32" t="s">
        <v>26</v>
      </c>
      <c r="AB4" s="32" t="s">
        <v>27</v>
      </c>
      <c r="AC4" s="32" t="s">
        <v>28</v>
      </c>
      <c r="AD4" s="32" t="s">
        <v>29</v>
      </c>
      <c r="AE4" s="27"/>
      <c r="AF4" s="31" t="s">
        <v>21</v>
      </c>
      <c r="AG4" s="32" t="s">
        <v>22</v>
      </c>
      <c r="AH4" s="32" t="s">
        <v>23</v>
      </c>
      <c r="AI4" s="32" t="s">
        <v>24</v>
      </c>
      <c r="AJ4" s="32" t="s">
        <v>25</v>
      </c>
      <c r="AK4" s="32" t="s">
        <v>26</v>
      </c>
      <c r="AL4" s="32" t="s">
        <v>27</v>
      </c>
      <c r="AM4" s="32" t="s">
        <v>28</v>
      </c>
      <c r="AN4" s="32" t="s">
        <v>29</v>
      </c>
      <c r="AO4" s="27"/>
      <c r="AP4" s="31" t="s">
        <v>21</v>
      </c>
      <c r="AQ4" s="32" t="s">
        <v>22</v>
      </c>
      <c r="AR4" s="32" t="s">
        <v>23</v>
      </c>
      <c r="AS4" s="32" t="s">
        <v>24</v>
      </c>
      <c r="AT4" s="32" t="s">
        <v>25</v>
      </c>
      <c r="AU4" s="32" t="s">
        <v>26</v>
      </c>
      <c r="AV4" s="32" t="s">
        <v>27</v>
      </c>
      <c r="AW4" s="32" t="s">
        <v>28</v>
      </c>
      <c r="AX4" s="32" t="s">
        <v>29</v>
      </c>
      <c r="AY4" s="24"/>
      <c r="AZ4" s="32" t="s">
        <v>53</v>
      </c>
      <c r="BA4" s="1"/>
      <c r="BK4" t="s">
        <v>54</v>
      </c>
    </row>
    <row r="5" spans="2:63" x14ac:dyDescent="0.35">
      <c r="B5" s="193" t="s">
        <v>55</v>
      </c>
      <c r="C5" s="34">
        <v>0.33333333333333331</v>
      </c>
      <c r="D5" s="34">
        <f>C5+0.006944</f>
        <v>0.34027733333333332</v>
      </c>
      <c r="E5" s="33" t="s">
        <v>19</v>
      </c>
      <c r="F5" s="33" t="s">
        <v>31</v>
      </c>
      <c r="G5" s="33" t="s">
        <v>32</v>
      </c>
      <c r="H5" s="33" t="s">
        <v>33</v>
      </c>
      <c r="I5" s="33" t="s">
        <v>34</v>
      </c>
      <c r="J5" s="48" t="s">
        <v>35</v>
      </c>
      <c r="L5" s="193" t="s">
        <v>55</v>
      </c>
      <c r="M5" s="34">
        <v>0.33333333333333331</v>
      </c>
      <c r="N5" s="34">
        <f>M5+0.006944</f>
        <v>0.34027733333333332</v>
      </c>
      <c r="O5" s="33" t="s">
        <v>19</v>
      </c>
      <c r="P5" s="33" t="s">
        <v>31</v>
      </c>
      <c r="Q5" s="33" t="s">
        <v>32</v>
      </c>
      <c r="R5" s="33" t="s">
        <v>33</v>
      </c>
      <c r="S5" s="33" t="s">
        <v>34</v>
      </c>
      <c r="T5" s="48" t="s">
        <v>35</v>
      </c>
      <c r="V5" s="193" t="s">
        <v>55</v>
      </c>
      <c r="W5" s="34">
        <v>0.33333333333333331</v>
      </c>
      <c r="X5" s="34">
        <f>W5+0.006944</f>
        <v>0.34027733333333332</v>
      </c>
      <c r="Y5" s="33" t="s">
        <v>19</v>
      </c>
      <c r="Z5" s="33" t="s">
        <v>31</v>
      </c>
      <c r="AA5" s="33" t="s">
        <v>32</v>
      </c>
      <c r="AB5" s="33" t="s">
        <v>33</v>
      </c>
      <c r="AC5" s="33" t="s">
        <v>34</v>
      </c>
      <c r="AD5" s="48" t="s">
        <v>35</v>
      </c>
      <c r="AE5" s="24"/>
      <c r="AF5" s="193" t="s">
        <v>55</v>
      </c>
      <c r="AG5" s="34">
        <v>0.33333333333333331</v>
      </c>
      <c r="AH5" s="34">
        <f>AG5+0.006944</f>
        <v>0.34027733333333332</v>
      </c>
      <c r="AI5" s="33" t="s">
        <v>19</v>
      </c>
      <c r="AJ5" s="33" t="s">
        <v>31</v>
      </c>
      <c r="AK5" s="33" t="s">
        <v>32</v>
      </c>
      <c r="AL5" s="33" t="s">
        <v>33</v>
      </c>
      <c r="AM5" s="33" t="s">
        <v>34</v>
      </c>
      <c r="AN5" s="48" t="s">
        <v>35</v>
      </c>
      <c r="AO5" s="24"/>
      <c r="AP5" s="193" t="s">
        <v>55</v>
      </c>
      <c r="AQ5" s="34">
        <v>0.33333333333333331</v>
      </c>
      <c r="AR5" s="34">
        <f>AQ5+0.006944</f>
        <v>0.34027733333333332</v>
      </c>
      <c r="AS5" s="33" t="s">
        <v>19</v>
      </c>
      <c r="AT5" s="33" t="s">
        <v>31</v>
      </c>
      <c r="AU5" s="33" t="s">
        <v>32</v>
      </c>
      <c r="AV5" s="33" t="s">
        <v>33</v>
      </c>
      <c r="AW5" s="33" t="s">
        <v>34</v>
      </c>
      <c r="AX5" s="48" t="s">
        <v>35</v>
      </c>
      <c r="AY5" s="24"/>
      <c r="BA5" s="1"/>
      <c r="BB5" s="10"/>
      <c r="BK5" t="s">
        <v>56</v>
      </c>
    </row>
    <row r="6" spans="2:63" x14ac:dyDescent="0.35">
      <c r="B6" s="194"/>
      <c r="C6" s="35">
        <f>D5</f>
        <v>0.34027733333333332</v>
      </c>
      <c r="D6" s="34">
        <f>C6+0.006944</f>
        <v>0.34722133333333333</v>
      </c>
      <c r="E6" s="23" t="s">
        <v>35</v>
      </c>
      <c r="F6" s="23" t="s">
        <v>19</v>
      </c>
      <c r="G6" s="23" t="s">
        <v>31</v>
      </c>
      <c r="H6" s="23" t="s">
        <v>32</v>
      </c>
      <c r="I6" s="23" t="s">
        <v>33</v>
      </c>
      <c r="J6" s="49" t="s">
        <v>34</v>
      </c>
      <c r="L6" s="194"/>
      <c r="M6" s="35">
        <f>N5</f>
        <v>0.34027733333333332</v>
      </c>
      <c r="N6" s="34">
        <f>M6+0.006944</f>
        <v>0.34722133333333333</v>
      </c>
      <c r="O6" s="23" t="s">
        <v>35</v>
      </c>
      <c r="P6" s="23" t="s">
        <v>19</v>
      </c>
      <c r="Q6" s="23" t="s">
        <v>31</v>
      </c>
      <c r="R6" s="23" t="s">
        <v>32</v>
      </c>
      <c r="S6" s="23" t="s">
        <v>33</v>
      </c>
      <c r="T6" s="49" t="s">
        <v>34</v>
      </c>
      <c r="V6" s="194"/>
      <c r="W6" s="35">
        <f>X5</f>
        <v>0.34027733333333332</v>
      </c>
      <c r="X6" s="34">
        <f>W6+0.006944</f>
        <v>0.34722133333333333</v>
      </c>
      <c r="Y6" s="23" t="s">
        <v>35</v>
      </c>
      <c r="Z6" s="23" t="s">
        <v>19</v>
      </c>
      <c r="AA6" s="23" t="s">
        <v>31</v>
      </c>
      <c r="AB6" s="23" t="s">
        <v>32</v>
      </c>
      <c r="AC6" s="23" t="s">
        <v>33</v>
      </c>
      <c r="AD6" s="49" t="s">
        <v>34</v>
      </c>
      <c r="AE6" s="24"/>
      <c r="AF6" s="194"/>
      <c r="AG6" s="35">
        <f>AH5</f>
        <v>0.34027733333333332</v>
      </c>
      <c r="AH6" s="34">
        <f>AG6+0.006944</f>
        <v>0.34722133333333333</v>
      </c>
      <c r="AI6" s="23" t="s">
        <v>35</v>
      </c>
      <c r="AJ6" s="23" t="s">
        <v>19</v>
      </c>
      <c r="AK6" s="23" t="s">
        <v>31</v>
      </c>
      <c r="AL6" s="23" t="s">
        <v>32</v>
      </c>
      <c r="AM6" s="23" t="s">
        <v>33</v>
      </c>
      <c r="AN6" s="49" t="s">
        <v>34</v>
      </c>
      <c r="AO6" s="24"/>
      <c r="AP6" s="194"/>
      <c r="AQ6" s="35">
        <f>AR5</f>
        <v>0.34027733333333332</v>
      </c>
      <c r="AR6" s="34">
        <f>AQ6+0.006944</f>
        <v>0.34722133333333333</v>
      </c>
      <c r="AS6" s="23" t="s">
        <v>35</v>
      </c>
      <c r="AT6" s="23" t="s">
        <v>19</v>
      </c>
      <c r="AU6" s="23" t="s">
        <v>31</v>
      </c>
      <c r="AV6" s="23" t="s">
        <v>32</v>
      </c>
      <c r="AW6" s="23" t="s">
        <v>33</v>
      </c>
      <c r="AX6" s="49" t="s">
        <v>34</v>
      </c>
      <c r="AY6" s="24"/>
      <c r="BA6" s="1"/>
      <c r="BB6" s="10"/>
    </row>
    <row r="7" spans="2:63" x14ac:dyDescent="0.35">
      <c r="B7" s="194"/>
      <c r="C7" s="35">
        <f t="shared" ref="C7:C10" si="0">D6</f>
        <v>0.34722133333333333</v>
      </c>
      <c r="D7" s="34">
        <f>C7+0.006944</f>
        <v>0.35416533333333333</v>
      </c>
      <c r="E7" s="23" t="s">
        <v>34</v>
      </c>
      <c r="F7" s="23" t="s">
        <v>35</v>
      </c>
      <c r="G7" s="23" t="s">
        <v>19</v>
      </c>
      <c r="H7" s="23" t="s">
        <v>31</v>
      </c>
      <c r="I7" s="23" t="s">
        <v>32</v>
      </c>
      <c r="J7" s="49" t="s">
        <v>33</v>
      </c>
      <c r="L7" s="194"/>
      <c r="M7" s="35">
        <f t="shared" ref="M7:M10" si="1">N6</f>
        <v>0.34722133333333333</v>
      </c>
      <c r="N7" s="34">
        <f>M7+0.006944</f>
        <v>0.35416533333333333</v>
      </c>
      <c r="O7" s="23" t="s">
        <v>34</v>
      </c>
      <c r="P7" s="23" t="s">
        <v>35</v>
      </c>
      <c r="Q7" s="23" t="s">
        <v>19</v>
      </c>
      <c r="R7" s="23" t="s">
        <v>31</v>
      </c>
      <c r="S7" s="23" t="s">
        <v>32</v>
      </c>
      <c r="T7" s="49" t="s">
        <v>33</v>
      </c>
      <c r="V7" s="194"/>
      <c r="W7" s="35">
        <f t="shared" ref="W7:W10" si="2">X6</f>
        <v>0.34722133333333333</v>
      </c>
      <c r="X7" s="34">
        <f>W7+0.006944</f>
        <v>0.35416533333333333</v>
      </c>
      <c r="Y7" s="23" t="s">
        <v>34</v>
      </c>
      <c r="Z7" s="23" t="s">
        <v>35</v>
      </c>
      <c r="AA7" s="23" t="s">
        <v>19</v>
      </c>
      <c r="AB7" s="23" t="s">
        <v>31</v>
      </c>
      <c r="AC7" s="23" t="s">
        <v>32</v>
      </c>
      <c r="AD7" s="49" t="s">
        <v>33</v>
      </c>
      <c r="AE7" s="24"/>
      <c r="AF7" s="194"/>
      <c r="AG7" s="35">
        <f t="shared" ref="AG7:AG10" si="3">AH6</f>
        <v>0.34722133333333333</v>
      </c>
      <c r="AH7" s="34">
        <f>AG7+0.006944</f>
        <v>0.35416533333333333</v>
      </c>
      <c r="AI7" s="23" t="s">
        <v>34</v>
      </c>
      <c r="AJ7" s="23" t="s">
        <v>35</v>
      </c>
      <c r="AK7" s="23" t="s">
        <v>19</v>
      </c>
      <c r="AL7" s="23" t="s">
        <v>31</v>
      </c>
      <c r="AM7" s="23" t="s">
        <v>32</v>
      </c>
      <c r="AN7" s="49" t="s">
        <v>33</v>
      </c>
      <c r="AO7" s="24"/>
      <c r="AP7" s="194"/>
      <c r="AQ7" s="35">
        <f t="shared" ref="AQ7:AQ10" si="4">AR6</f>
        <v>0.34722133333333333</v>
      </c>
      <c r="AR7" s="34">
        <f>AQ7+0.006944</f>
        <v>0.35416533333333333</v>
      </c>
      <c r="AS7" s="23" t="s">
        <v>34</v>
      </c>
      <c r="AT7" s="23" t="s">
        <v>35</v>
      </c>
      <c r="AU7" s="23" t="s">
        <v>19</v>
      </c>
      <c r="AV7" s="23" t="s">
        <v>31</v>
      </c>
      <c r="AW7" s="23" t="s">
        <v>32</v>
      </c>
      <c r="AX7" s="49" t="s">
        <v>33</v>
      </c>
      <c r="AY7" s="24"/>
      <c r="BA7" s="1"/>
      <c r="BB7" s="10"/>
    </row>
    <row r="8" spans="2:63" x14ac:dyDescent="0.35">
      <c r="B8" s="194"/>
      <c r="C8" s="35">
        <f t="shared" si="0"/>
        <v>0.35416533333333333</v>
      </c>
      <c r="D8" s="34">
        <f t="shared" ref="D8:D10" si="5">C8+0.006944</f>
        <v>0.36110933333333334</v>
      </c>
      <c r="E8" s="23" t="s">
        <v>33</v>
      </c>
      <c r="F8" s="23" t="s">
        <v>34</v>
      </c>
      <c r="G8" s="23" t="s">
        <v>35</v>
      </c>
      <c r="H8" s="23" t="s">
        <v>19</v>
      </c>
      <c r="I8" s="23" t="s">
        <v>31</v>
      </c>
      <c r="J8" s="49" t="s">
        <v>32</v>
      </c>
      <c r="L8" s="194"/>
      <c r="M8" s="35">
        <f t="shared" si="1"/>
        <v>0.35416533333333333</v>
      </c>
      <c r="N8" s="34">
        <f t="shared" ref="N8:N10" si="6">M8+0.006944</f>
        <v>0.36110933333333334</v>
      </c>
      <c r="O8" s="23" t="s">
        <v>33</v>
      </c>
      <c r="P8" s="23" t="s">
        <v>34</v>
      </c>
      <c r="Q8" s="23" t="s">
        <v>35</v>
      </c>
      <c r="R8" s="23" t="s">
        <v>19</v>
      </c>
      <c r="S8" s="23" t="s">
        <v>31</v>
      </c>
      <c r="T8" s="49" t="s">
        <v>32</v>
      </c>
      <c r="V8" s="194"/>
      <c r="W8" s="35">
        <f t="shared" si="2"/>
        <v>0.35416533333333333</v>
      </c>
      <c r="X8" s="34">
        <f t="shared" ref="X8:X10" si="7">W8+0.006944</f>
        <v>0.36110933333333334</v>
      </c>
      <c r="Y8" s="23" t="s">
        <v>33</v>
      </c>
      <c r="Z8" s="23" t="s">
        <v>34</v>
      </c>
      <c r="AA8" s="23" t="s">
        <v>35</v>
      </c>
      <c r="AB8" s="23" t="s">
        <v>19</v>
      </c>
      <c r="AC8" s="23" t="s">
        <v>31</v>
      </c>
      <c r="AD8" s="49" t="s">
        <v>32</v>
      </c>
      <c r="AE8" s="24"/>
      <c r="AF8" s="194"/>
      <c r="AG8" s="35">
        <f t="shared" si="3"/>
        <v>0.35416533333333333</v>
      </c>
      <c r="AH8" s="34">
        <f t="shared" ref="AH8:AH10" si="8">AG8+0.006944</f>
        <v>0.36110933333333334</v>
      </c>
      <c r="AI8" s="23" t="s">
        <v>33</v>
      </c>
      <c r="AJ8" s="23" t="s">
        <v>34</v>
      </c>
      <c r="AK8" s="23" t="s">
        <v>35</v>
      </c>
      <c r="AL8" s="23" t="s">
        <v>19</v>
      </c>
      <c r="AM8" s="23" t="s">
        <v>31</v>
      </c>
      <c r="AN8" s="49" t="s">
        <v>32</v>
      </c>
      <c r="AO8" s="24"/>
      <c r="AP8" s="194"/>
      <c r="AQ8" s="35">
        <f t="shared" si="4"/>
        <v>0.35416533333333333</v>
      </c>
      <c r="AR8" s="34">
        <f t="shared" ref="AR8:AR10" si="9">AQ8+0.006944</f>
        <v>0.36110933333333334</v>
      </c>
      <c r="AS8" s="23" t="s">
        <v>33</v>
      </c>
      <c r="AT8" s="23" t="s">
        <v>34</v>
      </c>
      <c r="AU8" s="23" t="s">
        <v>35</v>
      </c>
      <c r="AV8" s="23" t="s">
        <v>19</v>
      </c>
      <c r="AW8" s="23" t="s">
        <v>31</v>
      </c>
      <c r="AX8" s="49" t="s">
        <v>32</v>
      </c>
      <c r="AY8" s="24"/>
    </row>
    <row r="9" spans="2:63" x14ac:dyDescent="0.35">
      <c r="B9" s="194"/>
      <c r="C9" s="35">
        <f t="shared" si="0"/>
        <v>0.36110933333333334</v>
      </c>
      <c r="D9" s="34">
        <f t="shared" si="5"/>
        <v>0.36805333333333334</v>
      </c>
      <c r="E9" s="23" t="s">
        <v>32</v>
      </c>
      <c r="F9" s="23" t="s">
        <v>33</v>
      </c>
      <c r="G9" s="23" t="s">
        <v>34</v>
      </c>
      <c r="H9" s="23" t="s">
        <v>35</v>
      </c>
      <c r="I9" s="23" t="s">
        <v>19</v>
      </c>
      <c r="J9" s="49" t="s">
        <v>31</v>
      </c>
      <c r="L9" s="194"/>
      <c r="M9" s="35">
        <f t="shared" si="1"/>
        <v>0.36110933333333334</v>
      </c>
      <c r="N9" s="34">
        <f t="shared" si="6"/>
        <v>0.36805333333333334</v>
      </c>
      <c r="O9" s="23" t="s">
        <v>32</v>
      </c>
      <c r="P9" s="23" t="s">
        <v>33</v>
      </c>
      <c r="Q9" s="23" t="s">
        <v>34</v>
      </c>
      <c r="R9" s="23" t="s">
        <v>35</v>
      </c>
      <c r="S9" s="23" t="s">
        <v>19</v>
      </c>
      <c r="T9" s="49" t="s">
        <v>31</v>
      </c>
      <c r="V9" s="194"/>
      <c r="W9" s="35">
        <f t="shared" si="2"/>
        <v>0.36110933333333334</v>
      </c>
      <c r="X9" s="34">
        <f t="shared" si="7"/>
        <v>0.36805333333333334</v>
      </c>
      <c r="Y9" s="23" t="s">
        <v>32</v>
      </c>
      <c r="Z9" s="23" t="s">
        <v>33</v>
      </c>
      <c r="AA9" s="23" t="s">
        <v>34</v>
      </c>
      <c r="AB9" s="23" t="s">
        <v>35</v>
      </c>
      <c r="AC9" s="23" t="s">
        <v>19</v>
      </c>
      <c r="AD9" s="49" t="s">
        <v>31</v>
      </c>
      <c r="AE9" s="24"/>
      <c r="AF9" s="194"/>
      <c r="AG9" s="35">
        <f t="shared" si="3"/>
        <v>0.36110933333333334</v>
      </c>
      <c r="AH9" s="34">
        <f t="shared" si="8"/>
        <v>0.36805333333333334</v>
      </c>
      <c r="AI9" s="23" t="s">
        <v>32</v>
      </c>
      <c r="AJ9" s="23" t="s">
        <v>33</v>
      </c>
      <c r="AK9" s="23" t="s">
        <v>34</v>
      </c>
      <c r="AL9" s="23" t="s">
        <v>35</v>
      </c>
      <c r="AM9" s="23" t="s">
        <v>19</v>
      </c>
      <c r="AN9" s="49" t="s">
        <v>31</v>
      </c>
      <c r="AO9" s="24"/>
      <c r="AP9" s="194"/>
      <c r="AQ9" s="35">
        <f t="shared" si="4"/>
        <v>0.36110933333333334</v>
      </c>
      <c r="AR9" s="34">
        <f t="shared" si="9"/>
        <v>0.36805333333333334</v>
      </c>
      <c r="AS9" s="23" t="s">
        <v>32</v>
      </c>
      <c r="AT9" s="23" t="s">
        <v>33</v>
      </c>
      <c r="AU9" s="23" t="s">
        <v>34</v>
      </c>
      <c r="AV9" s="23" t="s">
        <v>35</v>
      </c>
      <c r="AW9" s="23" t="s">
        <v>19</v>
      </c>
      <c r="AX9" s="49" t="s">
        <v>31</v>
      </c>
      <c r="AY9" s="24"/>
    </row>
    <row r="10" spans="2:63" x14ac:dyDescent="0.35">
      <c r="B10" s="195"/>
      <c r="C10" s="35">
        <f t="shared" si="0"/>
        <v>0.36805333333333334</v>
      </c>
      <c r="D10" s="34">
        <f t="shared" si="5"/>
        <v>0.37499733333333335</v>
      </c>
      <c r="E10" s="23" t="s">
        <v>31</v>
      </c>
      <c r="F10" s="23" t="s">
        <v>32</v>
      </c>
      <c r="G10" s="23" t="s">
        <v>33</v>
      </c>
      <c r="H10" s="23" t="s">
        <v>34</v>
      </c>
      <c r="I10" s="23" t="s">
        <v>35</v>
      </c>
      <c r="J10" s="49" t="s">
        <v>19</v>
      </c>
      <c r="L10" s="195"/>
      <c r="M10" s="35">
        <f t="shared" si="1"/>
        <v>0.36805333333333334</v>
      </c>
      <c r="N10" s="34">
        <f t="shared" si="6"/>
        <v>0.37499733333333335</v>
      </c>
      <c r="O10" s="23" t="s">
        <v>31</v>
      </c>
      <c r="P10" s="23" t="s">
        <v>32</v>
      </c>
      <c r="Q10" s="23" t="s">
        <v>33</v>
      </c>
      <c r="R10" s="23" t="s">
        <v>34</v>
      </c>
      <c r="S10" s="23" t="s">
        <v>35</v>
      </c>
      <c r="T10" s="49" t="s">
        <v>19</v>
      </c>
      <c r="V10" s="195"/>
      <c r="W10" s="35">
        <f t="shared" si="2"/>
        <v>0.36805333333333334</v>
      </c>
      <c r="X10" s="34">
        <f t="shared" si="7"/>
        <v>0.37499733333333335</v>
      </c>
      <c r="Y10" s="23" t="s">
        <v>31</v>
      </c>
      <c r="Z10" s="23" t="s">
        <v>32</v>
      </c>
      <c r="AA10" s="23" t="s">
        <v>33</v>
      </c>
      <c r="AB10" s="23" t="s">
        <v>34</v>
      </c>
      <c r="AC10" s="23" t="s">
        <v>35</v>
      </c>
      <c r="AD10" s="49" t="s">
        <v>19</v>
      </c>
      <c r="AE10" s="24"/>
      <c r="AF10" s="195"/>
      <c r="AG10" s="35">
        <f t="shared" si="3"/>
        <v>0.36805333333333334</v>
      </c>
      <c r="AH10" s="34">
        <f t="shared" si="8"/>
        <v>0.37499733333333335</v>
      </c>
      <c r="AI10" s="23" t="s">
        <v>31</v>
      </c>
      <c r="AJ10" s="23" t="s">
        <v>32</v>
      </c>
      <c r="AK10" s="23" t="s">
        <v>33</v>
      </c>
      <c r="AL10" s="23" t="s">
        <v>34</v>
      </c>
      <c r="AM10" s="23" t="s">
        <v>35</v>
      </c>
      <c r="AN10" s="49" t="s">
        <v>19</v>
      </c>
      <c r="AO10" s="24"/>
      <c r="AP10" s="195"/>
      <c r="AQ10" s="35">
        <f t="shared" si="4"/>
        <v>0.36805333333333334</v>
      </c>
      <c r="AR10" s="34">
        <f t="shared" si="9"/>
        <v>0.37499733333333335</v>
      </c>
      <c r="AS10" s="23" t="s">
        <v>31</v>
      </c>
      <c r="AT10" s="23" t="s">
        <v>32</v>
      </c>
      <c r="AU10" s="23" t="s">
        <v>33</v>
      </c>
      <c r="AV10" s="23" t="s">
        <v>34</v>
      </c>
      <c r="AW10" s="23" t="s">
        <v>35</v>
      </c>
      <c r="AX10" s="49" t="s">
        <v>19</v>
      </c>
      <c r="AY10" s="24"/>
    </row>
    <row r="11" spans="2:63" ht="15.5" x14ac:dyDescent="0.35">
      <c r="B11" s="63"/>
      <c r="C11" s="25"/>
      <c r="D11" s="25"/>
      <c r="E11" s="24"/>
      <c r="F11" s="24"/>
      <c r="G11" s="24"/>
      <c r="H11" s="24"/>
      <c r="I11" s="24"/>
      <c r="J11" s="24"/>
      <c r="L11" s="63"/>
      <c r="M11" s="25"/>
      <c r="N11" s="25"/>
      <c r="O11" s="24"/>
      <c r="P11" s="24"/>
      <c r="Q11" s="24"/>
      <c r="R11" s="24"/>
      <c r="S11" s="24"/>
      <c r="T11" s="24"/>
      <c r="V11" s="63"/>
      <c r="W11" s="25"/>
      <c r="X11" s="25"/>
      <c r="Y11" s="24"/>
      <c r="Z11" s="24"/>
      <c r="AA11" s="24"/>
      <c r="AB11" s="24"/>
      <c r="AC11" s="24"/>
      <c r="AD11" s="24"/>
      <c r="AE11" s="24"/>
      <c r="AF11" s="63"/>
      <c r="AG11" s="25"/>
      <c r="AH11" s="25"/>
      <c r="AI11" s="24"/>
      <c r="AJ11" s="24"/>
      <c r="AK11" s="24"/>
      <c r="AL11" s="24"/>
      <c r="AM11" s="24"/>
      <c r="AN11" s="24"/>
      <c r="AO11" s="24"/>
      <c r="AP11" s="63"/>
      <c r="AQ11" s="25"/>
      <c r="AR11" s="25"/>
      <c r="AS11" s="24"/>
      <c r="AT11" s="24"/>
      <c r="AU11" s="24"/>
      <c r="AV11" s="24"/>
      <c r="AW11" s="24"/>
      <c r="AX11" s="24"/>
      <c r="AY11" s="24"/>
    </row>
    <row r="12" spans="2:63" ht="15.5" x14ac:dyDescent="0.35">
      <c r="B12" s="63" t="s">
        <v>6</v>
      </c>
      <c r="C12" s="25">
        <f>D10+0.003472</f>
        <v>0.37846933333333332</v>
      </c>
      <c r="D12" s="25"/>
      <c r="E12" s="24"/>
      <c r="F12" s="24"/>
      <c r="G12" s="24"/>
      <c r="H12" s="24"/>
      <c r="I12" s="24"/>
      <c r="J12" s="24"/>
      <c r="L12" s="63" t="s">
        <v>6</v>
      </c>
      <c r="M12" s="25">
        <f>N10+0.003472</f>
        <v>0.37846933333333332</v>
      </c>
      <c r="N12" s="25"/>
      <c r="O12" s="24"/>
      <c r="P12" s="24"/>
      <c r="Q12" s="24"/>
      <c r="R12" s="24"/>
      <c r="S12" s="24"/>
      <c r="T12" s="24"/>
      <c r="V12" s="63" t="s">
        <v>6</v>
      </c>
      <c r="W12" s="25">
        <f>X10+0.003472</f>
        <v>0.37846933333333332</v>
      </c>
      <c r="X12" s="25"/>
      <c r="Y12" s="24"/>
      <c r="Z12" s="24"/>
      <c r="AA12" s="24"/>
      <c r="AB12" s="24"/>
      <c r="AC12" s="24"/>
      <c r="AD12" s="24"/>
      <c r="AE12" s="24"/>
      <c r="AF12" s="63" t="s">
        <v>6</v>
      </c>
      <c r="AG12" s="25">
        <f>AH10+0.003472</f>
        <v>0.37846933333333332</v>
      </c>
      <c r="AH12" s="25"/>
      <c r="AI12" s="24"/>
      <c r="AJ12" s="24"/>
      <c r="AK12" s="24"/>
      <c r="AL12" s="24"/>
      <c r="AM12" s="24"/>
      <c r="AN12" s="24"/>
      <c r="AO12" s="24"/>
      <c r="AP12" s="63" t="s">
        <v>6</v>
      </c>
      <c r="AQ12" s="25">
        <f>AR10+0.003472</f>
        <v>0.37846933333333332</v>
      </c>
      <c r="AR12" s="25"/>
      <c r="AS12" s="24"/>
      <c r="AT12" s="24"/>
      <c r="AU12" s="24"/>
      <c r="AV12" s="24"/>
      <c r="AW12" s="24"/>
      <c r="AX12" s="24"/>
      <c r="AY12" s="24"/>
    </row>
    <row r="13" spans="2:63" ht="15.5" x14ac:dyDescent="0.35">
      <c r="B13" s="36"/>
      <c r="C13" s="24"/>
      <c r="D13" s="24"/>
      <c r="E13" s="24"/>
      <c r="F13" s="24"/>
      <c r="G13" s="24"/>
      <c r="H13" s="24"/>
      <c r="I13" s="24"/>
      <c r="J13" s="24"/>
      <c r="L13" s="36"/>
      <c r="M13" s="24"/>
      <c r="N13" s="24"/>
      <c r="O13" s="24"/>
      <c r="P13" s="24"/>
      <c r="Q13" s="24"/>
      <c r="R13" s="24"/>
      <c r="S13" s="24"/>
      <c r="T13" s="24"/>
      <c r="V13" s="36"/>
      <c r="W13" s="24"/>
      <c r="X13" s="24"/>
      <c r="Y13" s="24"/>
      <c r="Z13" s="24"/>
      <c r="AA13" s="24"/>
      <c r="AB13" s="24"/>
      <c r="AC13" s="24"/>
      <c r="AD13" s="24"/>
      <c r="AE13" s="24"/>
      <c r="AF13" s="36"/>
      <c r="AG13" s="24"/>
      <c r="AH13" s="24"/>
      <c r="AI13" s="24"/>
      <c r="AJ13" s="24"/>
      <c r="AK13" s="24"/>
      <c r="AL13" s="24"/>
      <c r="AM13" s="24"/>
      <c r="AN13" s="24"/>
      <c r="AO13" s="24"/>
      <c r="AP13" s="36"/>
      <c r="AQ13" s="24"/>
      <c r="AR13" s="24"/>
      <c r="AS13" s="24"/>
      <c r="AT13" s="24"/>
      <c r="AU13" s="24"/>
      <c r="AV13" s="24"/>
      <c r="AW13" s="24"/>
      <c r="AX13" s="24"/>
      <c r="AY13" s="24"/>
    </row>
    <row r="14" spans="2:63" x14ac:dyDescent="0.35">
      <c r="B14" s="27" t="s">
        <v>57</v>
      </c>
      <c r="C14" s="24"/>
      <c r="D14" s="24"/>
      <c r="E14" s="24"/>
      <c r="F14" s="24"/>
      <c r="G14" s="24"/>
      <c r="H14" s="24"/>
      <c r="I14" s="24"/>
      <c r="L14" s="27" t="s">
        <v>57</v>
      </c>
      <c r="M14" s="24"/>
      <c r="N14" s="24"/>
      <c r="O14" s="24"/>
      <c r="P14" s="24"/>
      <c r="Q14" s="24"/>
      <c r="R14" s="24"/>
      <c r="S14" s="24"/>
      <c r="V14" s="27" t="s">
        <v>57</v>
      </c>
      <c r="W14" s="24"/>
      <c r="X14" s="24"/>
      <c r="Y14" s="24"/>
      <c r="Z14" s="24"/>
      <c r="AA14" s="24"/>
      <c r="AB14" s="24"/>
      <c r="AC14" s="24"/>
      <c r="AF14" s="27" t="s">
        <v>57</v>
      </c>
      <c r="AG14" s="24"/>
      <c r="AH14" s="24"/>
      <c r="AI14" s="24"/>
      <c r="AJ14" s="24"/>
      <c r="AK14" s="24"/>
      <c r="AL14" s="24"/>
      <c r="AM14" s="24"/>
      <c r="AP14" s="27" t="s">
        <v>57</v>
      </c>
      <c r="AQ14" s="24"/>
      <c r="AR14" s="24"/>
      <c r="AS14" s="24"/>
      <c r="AT14" s="24"/>
      <c r="AU14" s="24"/>
      <c r="AV14" s="24"/>
      <c r="AW14" s="24"/>
    </row>
    <row r="15" spans="2:63" x14ac:dyDescent="0.35">
      <c r="B15" s="37" t="s">
        <v>37</v>
      </c>
      <c r="C15" s="37" t="s">
        <v>38</v>
      </c>
      <c r="D15" s="37" t="s">
        <v>23</v>
      </c>
      <c r="E15" s="32" t="s">
        <v>29</v>
      </c>
      <c r="F15" s="32" t="s">
        <v>24</v>
      </c>
      <c r="G15" s="32" t="s">
        <v>25</v>
      </c>
      <c r="H15" s="32" t="s">
        <v>26</v>
      </c>
      <c r="I15" s="32" t="s">
        <v>27</v>
      </c>
      <c r="J15" s="32" t="s">
        <v>28</v>
      </c>
      <c r="L15" s="37" t="s">
        <v>37</v>
      </c>
      <c r="M15" s="37" t="s">
        <v>38</v>
      </c>
      <c r="N15" s="37" t="s">
        <v>23</v>
      </c>
      <c r="O15" s="32" t="s">
        <v>29</v>
      </c>
      <c r="P15" s="32" t="s">
        <v>24</v>
      </c>
      <c r="Q15" s="32" t="s">
        <v>25</v>
      </c>
      <c r="R15" s="32" t="s">
        <v>26</v>
      </c>
      <c r="S15" s="32" t="s">
        <v>27</v>
      </c>
      <c r="T15" s="32" t="s">
        <v>28</v>
      </c>
      <c r="V15" s="37" t="s">
        <v>37</v>
      </c>
      <c r="W15" s="37" t="s">
        <v>38</v>
      </c>
      <c r="X15" s="37" t="s">
        <v>23</v>
      </c>
      <c r="Y15" s="32" t="s">
        <v>29</v>
      </c>
      <c r="Z15" s="32" t="s">
        <v>24</v>
      </c>
      <c r="AA15" s="32" t="s">
        <v>25</v>
      </c>
      <c r="AB15" s="32" t="s">
        <v>26</v>
      </c>
      <c r="AC15" s="32" t="s">
        <v>27</v>
      </c>
      <c r="AD15" s="32" t="s">
        <v>28</v>
      </c>
      <c r="AE15" s="27"/>
      <c r="AF15" s="37" t="s">
        <v>37</v>
      </c>
      <c r="AG15" s="37" t="s">
        <v>38</v>
      </c>
      <c r="AH15" s="37" t="s">
        <v>23</v>
      </c>
      <c r="AI15" s="32" t="s">
        <v>29</v>
      </c>
      <c r="AJ15" s="32" t="s">
        <v>24</v>
      </c>
      <c r="AK15" s="32" t="s">
        <v>25</v>
      </c>
      <c r="AL15" s="32" t="s">
        <v>26</v>
      </c>
      <c r="AM15" s="32" t="s">
        <v>27</v>
      </c>
      <c r="AN15" s="32" t="s">
        <v>28</v>
      </c>
      <c r="AO15" s="27"/>
      <c r="AP15" s="37" t="s">
        <v>37</v>
      </c>
      <c r="AQ15" s="37" t="s">
        <v>38</v>
      </c>
      <c r="AR15" s="37" t="s">
        <v>23</v>
      </c>
      <c r="AS15" s="32" t="s">
        <v>29</v>
      </c>
      <c r="AT15" s="32" t="s">
        <v>24</v>
      </c>
      <c r="AU15" s="32" t="s">
        <v>25</v>
      </c>
      <c r="AV15" s="32" t="s">
        <v>26</v>
      </c>
      <c r="AW15" s="32" t="s">
        <v>27</v>
      </c>
      <c r="AX15" s="32" t="s">
        <v>28</v>
      </c>
      <c r="AY15" s="24"/>
      <c r="AZ15" s="53" t="s">
        <v>58</v>
      </c>
      <c r="BA15" s="3">
        <v>2.5</v>
      </c>
      <c r="BB15" s="53" t="s">
        <v>59</v>
      </c>
      <c r="BC15" s="3"/>
      <c r="BD15" s="3"/>
      <c r="BE15" s="3"/>
    </row>
    <row r="16" spans="2:63" x14ac:dyDescent="0.35">
      <c r="B16" s="38">
        <v>1</v>
      </c>
      <c r="C16" s="34">
        <f>C12+0.003472</f>
        <v>0.3819413333333333</v>
      </c>
      <c r="D16" s="34">
        <f>C16+0.017361</f>
        <v>0.39930233333333331</v>
      </c>
      <c r="E16" s="33" t="s">
        <v>19</v>
      </c>
      <c r="F16" s="33" t="s">
        <v>31</v>
      </c>
      <c r="G16" s="33" t="s">
        <v>32</v>
      </c>
      <c r="H16" s="33" t="s">
        <v>33</v>
      </c>
      <c r="I16" s="33" t="s">
        <v>34</v>
      </c>
      <c r="J16" s="48" t="s">
        <v>35</v>
      </c>
      <c r="L16" s="38">
        <v>1</v>
      </c>
      <c r="M16" s="34">
        <f>M12+0.003472</f>
        <v>0.3819413333333333</v>
      </c>
      <c r="N16" s="34">
        <f>M16+0.015972</f>
        <v>0.39791333333333329</v>
      </c>
      <c r="O16" s="33" t="s">
        <v>19</v>
      </c>
      <c r="P16" s="33" t="s">
        <v>31</v>
      </c>
      <c r="Q16" s="33" t="s">
        <v>32</v>
      </c>
      <c r="R16" s="33" t="s">
        <v>33</v>
      </c>
      <c r="S16" s="33" t="s">
        <v>34</v>
      </c>
      <c r="T16" s="48" t="s">
        <v>35</v>
      </c>
      <c r="V16" s="38">
        <v>1</v>
      </c>
      <c r="W16" s="34">
        <f>W12+0.003472</f>
        <v>0.3819413333333333</v>
      </c>
      <c r="X16" s="34">
        <f>W16+0.013889</f>
        <v>0.39583033333333328</v>
      </c>
      <c r="Y16" s="33" t="s">
        <v>19</v>
      </c>
      <c r="Z16" s="33" t="s">
        <v>31</v>
      </c>
      <c r="AA16" s="33" t="s">
        <v>32</v>
      </c>
      <c r="AB16" s="33" t="s">
        <v>33</v>
      </c>
      <c r="AC16" s="33" t="s">
        <v>34</v>
      </c>
      <c r="AD16" s="48" t="s">
        <v>35</v>
      </c>
      <c r="AE16" s="24"/>
      <c r="AF16" s="38">
        <v>1</v>
      </c>
      <c r="AG16" s="34">
        <f>AG12+0.006944</f>
        <v>0.38541333333333333</v>
      </c>
      <c r="AH16" s="34">
        <f>AG16+0.011806</f>
        <v>0.39721933333333331</v>
      </c>
      <c r="AI16" s="33" t="s">
        <v>19</v>
      </c>
      <c r="AJ16" s="33" t="s">
        <v>31</v>
      </c>
      <c r="AK16" s="33" t="s">
        <v>32</v>
      </c>
      <c r="AL16" s="33" t="s">
        <v>33</v>
      </c>
      <c r="AM16" s="33" t="s">
        <v>34</v>
      </c>
      <c r="AN16" s="48" t="s">
        <v>35</v>
      </c>
      <c r="AO16" s="24"/>
      <c r="AP16" s="38">
        <v>1</v>
      </c>
      <c r="AQ16" s="34">
        <f>AQ12+0.003472</f>
        <v>0.3819413333333333</v>
      </c>
      <c r="AR16" s="34">
        <f>AQ16+0.010417</f>
        <v>0.39235833333333331</v>
      </c>
      <c r="AS16" s="33" t="s">
        <v>19</v>
      </c>
      <c r="AT16" s="33" t="s">
        <v>31</v>
      </c>
      <c r="AU16" s="33" t="s">
        <v>32</v>
      </c>
      <c r="AV16" s="33" t="s">
        <v>33</v>
      </c>
      <c r="AW16" s="33" t="s">
        <v>34</v>
      </c>
      <c r="AX16" s="48" t="s">
        <v>35</v>
      </c>
      <c r="AY16" s="24"/>
      <c r="AZ16" s="24" t="s">
        <v>60</v>
      </c>
      <c r="BC16" t="s">
        <v>61</v>
      </c>
    </row>
    <row r="17" spans="2:56" x14ac:dyDescent="0.35">
      <c r="B17" s="26">
        <v>2</v>
      </c>
      <c r="C17" s="35">
        <f>D16</f>
        <v>0.39930233333333331</v>
      </c>
      <c r="D17" s="34">
        <f t="shared" ref="D17:D21" si="10">C17+0.017361</f>
        <v>0.41666333333333333</v>
      </c>
      <c r="E17" s="23" t="s">
        <v>35</v>
      </c>
      <c r="F17" s="23" t="s">
        <v>19</v>
      </c>
      <c r="G17" s="23" t="s">
        <v>31</v>
      </c>
      <c r="H17" s="23" t="s">
        <v>32</v>
      </c>
      <c r="I17" s="23" t="s">
        <v>33</v>
      </c>
      <c r="J17" s="49" t="s">
        <v>34</v>
      </c>
      <c r="L17" s="26">
        <v>2</v>
      </c>
      <c r="M17" s="35">
        <f>N16</f>
        <v>0.39791333333333329</v>
      </c>
      <c r="N17" s="34">
        <f t="shared" ref="N17:N21" si="11">M17+0.015972</f>
        <v>0.41388533333333327</v>
      </c>
      <c r="O17" s="23" t="s">
        <v>35</v>
      </c>
      <c r="P17" s="23" t="s">
        <v>19</v>
      </c>
      <c r="Q17" s="23" t="s">
        <v>31</v>
      </c>
      <c r="R17" s="23" t="s">
        <v>32</v>
      </c>
      <c r="S17" s="23" t="s">
        <v>33</v>
      </c>
      <c r="T17" s="49" t="s">
        <v>34</v>
      </c>
      <c r="V17" s="26">
        <v>2</v>
      </c>
      <c r="W17" s="35">
        <f>X16</f>
        <v>0.39583033333333328</v>
      </c>
      <c r="X17" s="34">
        <f t="shared" ref="X17:X21" si="12">W17+0.013889</f>
        <v>0.40971933333333327</v>
      </c>
      <c r="Y17" s="23" t="s">
        <v>35</v>
      </c>
      <c r="Z17" s="23" t="s">
        <v>19</v>
      </c>
      <c r="AA17" s="23" t="s">
        <v>31</v>
      </c>
      <c r="AB17" s="23" t="s">
        <v>32</v>
      </c>
      <c r="AC17" s="23" t="s">
        <v>33</v>
      </c>
      <c r="AD17" s="49" t="s">
        <v>34</v>
      </c>
      <c r="AE17" s="24"/>
      <c r="AF17" s="26">
        <v>2</v>
      </c>
      <c r="AG17" s="35">
        <f>AH16</f>
        <v>0.39721933333333331</v>
      </c>
      <c r="AH17" s="34">
        <f t="shared" ref="AH17:AH21" si="13">AG17+0.011806</f>
        <v>0.4090253333333333</v>
      </c>
      <c r="AI17" s="23" t="s">
        <v>35</v>
      </c>
      <c r="AJ17" s="23" t="s">
        <v>19</v>
      </c>
      <c r="AK17" s="23" t="s">
        <v>31</v>
      </c>
      <c r="AL17" s="23" t="s">
        <v>32</v>
      </c>
      <c r="AM17" s="23" t="s">
        <v>33</v>
      </c>
      <c r="AN17" s="49" t="s">
        <v>34</v>
      </c>
      <c r="AO17" s="24"/>
      <c r="AP17" s="26">
        <v>2</v>
      </c>
      <c r="AQ17" s="35">
        <f>AR16</f>
        <v>0.39235833333333331</v>
      </c>
      <c r="AR17" s="34">
        <f t="shared" ref="AR17:AR21" si="14">AQ17+0.010417</f>
        <v>0.40277533333333332</v>
      </c>
      <c r="AS17" s="23" t="s">
        <v>35</v>
      </c>
      <c r="AT17" s="23" t="s">
        <v>19</v>
      </c>
      <c r="AU17" s="23" t="s">
        <v>31</v>
      </c>
      <c r="AV17" s="23" t="s">
        <v>32</v>
      </c>
      <c r="AW17" s="23" t="s">
        <v>33</v>
      </c>
      <c r="AX17" s="49" t="s">
        <v>34</v>
      </c>
      <c r="AY17" s="24"/>
      <c r="AZ17">
        <v>10</v>
      </c>
      <c r="BC17">
        <f>AZ17*$BA$15</f>
        <v>25</v>
      </c>
      <c r="BD17" s="24"/>
    </row>
    <row r="18" spans="2:56" x14ac:dyDescent="0.35">
      <c r="B18" s="26">
        <v>3</v>
      </c>
      <c r="C18" s="35">
        <f t="shared" ref="C18:C21" si="15">D17</f>
        <v>0.41666333333333333</v>
      </c>
      <c r="D18" s="34">
        <f t="shared" si="10"/>
        <v>0.43402433333333335</v>
      </c>
      <c r="E18" s="23" t="s">
        <v>34</v>
      </c>
      <c r="F18" s="23" t="s">
        <v>35</v>
      </c>
      <c r="G18" s="23" t="s">
        <v>19</v>
      </c>
      <c r="H18" s="23" t="s">
        <v>31</v>
      </c>
      <c r="I18" s="23" t="s">
        <v>32</v>
      </c>
      <c r="J18" s="49" t="s">
        <v>33</v>
      </c>
      <c r="L18" s="26">
        <v>3</v>
      </c>
      <c r="M18" s="35">
        <f t="shared" ref="M18:M21" si="16">N17</f>
        <v>0.41388533333333327</v>
      </c>
      <c r="N18" s="34">
        <f t="shared" si="11"/>
        <v>0.42985733333333326</v>
      </c>
      <c r="O18" s="23" t="s">
        <v>34</v>
      </c>
      <c r="P18" s="23" t="s">
        <v>35</v>
      </c>
      <c r="Q18" s="23" t="s">
        <v>19</v>
      </c>
      <c r="R18" s="23" t="s">
        <v>31</v>
      </c>
      <c r="S18" s="23" t="s">
        <v>32</v>
      </c>
      <c r="T18" s="49" t="s">
        <v>33</v>
      </c>
      <c r="V18" s="26">
        <v>3</v>
      </c>
      <c r="W18" s="35">
        <f t="shared" ref="W18:W21" si="17">X17</f>
        <v>0.40971933333333327</v>
      </c>
      <c r="X18" s="34">
        <f t="shared" si="12"/>
        <v>0.42360833333333325</v>
      </c>
      <c r="Y18" s="23" t="s">
        <v>34</v>
      </c>
      <c r="Z18" s="23" t="s">
        <v>35</v>
      </c>
      <c r="AA18" s="23" t="s">
        <v>19</v>
      </c>
      <c r="AB18" s="23" t="s">
        <v>31</v>
      </c>
      <c r="AC18" s="23" t="s">
        <v>32</v>
      </c>
      <c r="AD18" s="49" t="s">
        <v>33</v>
      </c>
      <c r="AE18" s="24"/>
      <c r="AF18" s="26">
        <v>3</v>
      </c>
      <c r="AG18" s="35">
        <f t="shared" ref="AG18:AG21" si="18">AH17</f>
        <v>0.4090253333333333</v>
      </c>
      <c r="AH18" s="34">
        <f t="shared" si="13"/>
        <v>0.42083133333333328</v>
      </c>
      <c r="AI18" s="23" t="s">
        <v>34</v>
      </c>
      <c r="AJ18" s="23" t="s">
        <v>35</v>
      </c>
      <c r="AK18" s="23" t="s">
        <v>19</v>
      </c>
      <c r="AL18" s="23" t="s">
        <v>31</v>
      </c>
      <c r="AM18" s="23" t="s">
        <v>32</v>
      </c>
      <c r="AN18" s="49" t="s">
        <v>33</v>
      </c>
      <c r="AO18" s="24"/>
      <c r="AP18" s="26">
        <v>3</v>
      </c>
      <c r="AQ18" s="35">
        <f t="shared" ref="AQ18:AQ21" si="19">AR17</f>
        <v>0.40277533333333332</v>
      </c>
      <c r="AR18" s="34">
        <f t="shared" si="14"/>
        <v>0.41319233333333333</v>
      </c>
      <c r="AS18" s="23" t="s">
        <v>34</v>
      </c>
      <c r="AT18" s="23" t="s">
        <v>35</v>
      </c>
      <c r="AU18" s="23" t="s">
        <v>19</v>
      </c>
      <c r="AV18" s="23" t="s">
        <v>31</v>
      </c>
      <c r="AW18" s="23" t="s">
        <v>32</v>
      </c>
      <c r="AX18" s="49" t="s">
        <v>33</v>
      </c>
      <c r="AY18" s="24"/>
      <c r="AZ18">
        <v>9</v>
      </c>
      <c r="BC18">
        <f t="shared" ref="BC18:BC21" si="20">AZ18*$BA$15</f>
        <v>22.5</v>
      </c>
      <c r="BD18" s="24"/>
    </row>
    <row r="19" spans="2:56" x14ac:dyDescent="0.35">
      <c r="B19" s="26">
        <v>4</v>
      </c>
      <c r="C19" s="35">
        <f t="shared" si="15"/>
        <v>0.43402433333333335</v>
      </c>
      <c r="D19" s="34">
        <f t="shared" si="10"/>
        <v>0.45138533333333336</v>
      </c>
      <c r="E19" s="23" t="s">
        <v>33</v>
      </c>
      <c r="F19" s="23" t="s">
        <v>34</v>
      </c>
      <c r="G19" s="23" t="s">
        <v>35</v>
      </c>
      <c r="H19" s="23" t="s">
        <v>19</v>
      </c>
      <c r="I19" s="23" t="s">
        <v>31</v>
      </c>
      <c r="J19" s="49" t="s">
        <v>32</v>
      </c>
      <c r="L19" s="26">
        <v>4</v>
      </c>
      <c r="M19" s="35">
        <f t="shared" si="16"/>
        <v>0.42985733333333326</v>
      </c>
      <c r="N19" s="34">
        <f t="shared" si="11"/>
        <v>0.44582933333333324</v>
      </c>
      <c r="O19" s="23" t="s">
        <v>33</v>
      </c>
      <c r="P19" s="23" t="s">
        <v>34</v>
      </c>
      <c r="Q19" s="23" t="s">
        <v>35</v>
      </c>
      <c r="R19" s="23" t="s">
        <v>19</v>
      </c>
      <c r="S19" s="23" t="s">
        <v>31</v>
      </c>
      <c r="T19" s="49" t="s">
        <v>32</v>
      </c>
      <c r="V19" s="26">
        <v>4</v>
      </c>
      <c r="W19" s="35">
        <f t="shared" si="17"/>
        <v>0.42360833333333325</v>
      </c>
      <c r="X19" s="34">
        <f t="shared" si="12"/>
        <v>0.43749733333333324</v>
      </c>
      <c r="Y19" s="23" t="s">
        <v>33</v>
      </c>
      <c r="Z19" s="23" t="s">
        <v>34</v>
      </c>
      <c r="AA19" s="23" t="s">
        <v>35</v>
      </c>
      <c r="AB19" s="23" t="s">
        <v>19</v>
      </c>
      <c r="AC19" s="23" t="s">
        <v>31</v>
      </c>
      <c r="AD19" s="49" t="s">
        <v>32</v>
      </c>
      <c r="AE19" s="24"/>
      <c r="AF19" s="26">
        <v>4</v>
      </c>
      <c r="AG19" s="35">
        <f t="shared" si="18"/>
        <v>0.42083133333333328</v>
      </c>
      <c r="AH19" s="34">
        <f t="shared" si="13"/>
        <v>0.43263733333333326</v>
      </c>
      <c r="AI19" s="23" t="s">
        <v>33</v>
      </c>
      <c r="AJ19" s="23" t="s">
        <v>34</v>
      </c>
      <c r="AK19" s="23" t="s">
        <v>35</v>
      </c>
      <c r="AL19" s="23" t="s">
        <v>19</v>
      </c>
      <c r="AM19" s="23" t="s">
        <v>31</v>
      </c>
      <c r="AN19" s="49" t="s">
        <v>32</v>
      </c>
      <c r="AO19" s="24"/>
      <c r="AP19" s="26">
        <v>4</v>
      </c>
      <c r="AQ19" s="35">
        <f t="shared" si="19"/>
        <v>0.41319233333333333</v>
      </c>
      <c r="AR19" s="34">
        <f t="shared" si="14"/>
        <v>0.42360933333333334</v>
      </c>
      <c r="AS19" s="23" t="s">
        <v>33</v>
      </c>
      <c r="AT19" s="23" t="s">
        <v>34</v>
      </c>
      <c r="AU19" s="23" t="s">
        <v>35</v>
      </c>
      <c r="AV19" s="23" t="s">
        <v>19</v>
      </c>
      <c r="AW19" s="23" t="s">
        <v>31</v>
      </c>
      <c r="AX19" s="49" t="s">
        <v>32</v>
      </c>
      <c r="AY19" s="24"/>
      <c r="AZ19">
        <v>8</v>
      </c>
      <c r="BC19">
        <f t="shared" si="20"/>
        <v>20</v>
      </c>
      <c r="BD19" s="24"/>
    </row>
    <row r="20" spans="2:56" x14ac:dyDescent="0.35">
      <c r="B20" s="26">
        <v>5</v>
      </c>
      <c r="C20" s="35">
        <f t="shared" si="15"/>
        <v>0.45138533333333336</v>
      </c>
      <c r="D20" s="34">
        <f t="shared" si="10"/>
        <v>0.46874633333333338</v>
      </c>
      <c r="E20" s="23" t="s">
        <v>32</v>
      </c>
      <c r="F20" s="23" t="s">
        <v>33</v>
      </c>
      <c r="G20" s="23" t="s">
        <v>34</v>
      </c>
      <c r="H20" s="23" t="s">
        <v>35</v>
      </c>
      <c r="I20" s="23" t="s">
        <v>19</v>
      </c>
      <c r="J20" s="49" t="s">
        <v>31</v>
      </c>
      <c r="L20" s="26">
        <v>5</v>
      </c>
      <c r="M20" s="35">
        <f t="shared" si="16"/>
        <v>0.44582933333333324</v>
      </c>
      <c r="N20" s="34">
        <f t="shared" si="11"/>
        <v>0.46180133333333323</v>
      </c>
      <c r="O20" s="23" t="s">
        <v>32</v>
      </c>
      <c r="P20" s="23" t="s">
        <v>33</v>
      </c>
      <c r="Q20" s="23" t="s">
        <v>34</v>
      </c>
      <c r="R20" s="23" t="s">
        <v>35</v>
      </c>
      <c r="S20" s="23" t="s">
        <v>19</v>
      </c>
      <c r="T20" s="49" t="s">
        <v>31</v>
      </c>
      <c r="V20" s="26">
        <v>5</v>
      </c>
      <c r="W20" s="35">
        <f t="shared" si="17"/>
        <v>0.43749733333333324</v>
      </c>
      <c r="X20" s="34">
        <f t="shared" si="12"/>
        <v>0.45138633333333322</v>
      </c>
      <c r="Y20" s="23" t="s">
        <v>32</v>
      </c>
      <c r="Z20" s="23" t="s">
        <v>33</v>
      </c>
      <c r="AA20" s="23" t="s">
        <v>34</v>
      </c>
      <c r="AB20" s="23" t="s">
        <v>35</v>
      </c>
      <c r="AC20" s="23" t="s">
        <v>19</v>
      </c>
      <c r="AD20" s="49" t="s">
        <v>31</v>
      </c>
      <c r="AE20" s="24"/>
      <c r="AF20" s="26">
        <v>5</v>
      </c>
      <c r="AG20" s="35">
        <f t="shared" si="18"/>
        <v>0.43263733333333326</v>
      </c>
      <c r="AH20" s="34">
        <f t="shared" si="13"/>
        <v>0.44444333333333325</v>
      </c>
      <c r="AI20" s="23" t="s">
        <v>32</v>
      </c>
      <c r="AJ20" s="23" t="s">
        <v>33</v>
      </c>
      <c r="AK20" s="23" t="s">
        <v>34</v>
      </c>
      <c r="AL20" s="23" t="s">
        <v>35</v>
      </c>
      <c r="AM20" s="23" t="s">
        <v>19</v>
      </c>
      <c r="AN20" s="49" t="s">
        <v>31</v>
      </c>
      <c r="AO20" s="24"/>
      <c r="AP20" s="26">
        <v>5</v>
      </c>
      <c r="AQ20" s="35">
        <f t="shared" si="19"/>
        <v>0.42360933333333334</v>
      </c>
      <c r="AR20" s="34">
        <f t="shared" si="14"/>
        <v>0.43402633333333335</v>
      </c>
      <c r="AS20" s="23" t="s">
        <v>32</v>
      </c>
      <c r="AT20" s="23" t="s">
        <v>33</v>
      </c>
      <c r="AU20" s="23" t="s">
        <v>34</v>
      </c>
      <c r="AV20" s="23" t="s">
        <v>35</v>
      </c>
      <c r="AW20" s="23" t="s">
        <v>19</v>
      </c>
      <c r="AX20" s="49" t="s">
        <v>31</v>
      </c>
      <c r="AY20" s="24"/>
      <c r="AZ20">
        <v>7</v>
      </c>
      <c r="BC20">
        <f t="shared" si="20"/>
        <v>17.5</v>
      </c>
      <c r="BD20" s="24"/>
    </row>
    <row r="21" spans="2:56" x14ac:dyDescent="0.35">
      <c r="B21" s="26">
        <v>6</v>
      </c>
      <c r="C21" s="35">
        <f t="shared" si="15"/>
        <v>0.46874633333333338</v>
      </c>
      <c r="D21" s="34">
        <f t="shared" si="10"/>
        <v>0.48610733333333339</v>
      </c>
      <c r="E21" s="23" t="s">
        <v>31</v>
      </c>
      <c r="F21" s="23" t="s">
        <v>32</v>
      </c>
      <c r="G21" s="23" t="s">
        <v>33</v>
      </c>
      <c r="H21" s="23" t="s">
        <v>34</v>
      </c>
      <c r="I21" s="23" t="s">
        <v>35</v>
      </c>
      <c r="J21" s="49" t="s">
        <v>19</v>
      </c>
      <c r="L21" s="26">
        <v>6</v>
      </c>
      <c r="M21" s="35">
        <f t="shared" si="16"/>
        <v>0.46180133333333323</v>
      </c>
      <c r="N21" s="34">
        <f t="shared" si="11"/>
        <v>0.47777333333333322</v>
      </c>
      <c r="O21" s="23" t="s">
        <v>31</v>
      </c>
      <c r="P21" s="23" t="s">
        <v>32</v>
      </c>
      <c r="Q21" s="23" t="s">
        <v>33</v>
      </c>
      <c r="R21" s="23" t="s">
        <v>34</v>
      </c>
      <c r="S21" s="23" t="s">
        <v>35</v>
      </c>
      <c r="T21" s="49" t="s">
        <v>19</v>
      </c>
      <c r="V21" s="26">
        <v>6</v>
      </c>
      <c r="W21" s="35">
        <f t="shared" si="17"/>
        <v>0.45138633333333322</v>
      </c>
      <c r="X21" s="34">
        <f t="shared" si="12"/>
        <v>0.46527533333333321</v>
      </c>
      <c r="Y21" s="23" t="s">
        <v>31</v>
      </c>
      <c r="Z21" s="23" t="s">
        <v>32</v>
      </c>
      <c r="AA21" s="23" t="s">
        <v>33</v>
      </c>
      <c r="AB21" s="23" t="s">
        <v>34</v>
      </c>
      <c r="AC21" s="23" t="s">
        <v>35</v>
      </c>
      <c r="AD21" s="49" t="s">
        <v>19</v>
      </c>
      <c r="AE21" s="24"/>
      <c r="AF21" s="26">
        <v>6</v>
      </c>
      <c r="AG21" s="35">
        <f t="shared" si="18"/>
        <v>0.44444333333333325</v>
      </c>
      <c r="AH21" s="34">
        <f t="shared" si="13"/>
        <v>0.45624933333333323</v>
      </c>
      <c r="AI21" s="23" t="s">
        <v>31</v>
      </c>
      <c r="AJ21" s="23" t="s">
        <v>32</v>
      </c>
      <c r="AK21" s="23" t="s">
        <v>33</v>
      </c>
      <c r="AL21" s="23" t="s">
        <v>34</v>
      </c>
      <c r="AM21" s="23" t="s">
        <v>35</v>
      </c>
      <c r="AN21" s="49" t="s">
        <v>19</v>
      </c>
      <c r="AO21" s="24"/>
      <c r="AP21" s="26">
        <v>6</v>
      </c>
      <c r="AQ21" s="35">
        <f t="shared" si="19"/>
        <v>0.43402633333333335</v>
      </c>
      <c r="AR21" s="34">
        <f t="shared" si="14"/>
        <v>0.44444333333333336</v>
      </c>
      <c r="AS21" s="23" t="s">
        <v>31</v>
      </c>
      <c r="AT21" s="23" t="s">
        <v>32</v>
      </c>
      <c r="AU21" s="23" t="s">
        <v>33</v>
      </c>
      <c r="AV21" s="23" t="s">
        <v>34</v>
      </c>
      <c r="AW21" s="23" t="s">
        <v>35</v>
      </c>
      <c r="AX21" s="49" t="s">
        <v>19</v>
      </c>
      <c r="AY21" s="24"/>
      <c r="AZ21">
        <v>6</v>
      </c>
      <c r="BC21">
        <f t="shared" si="20"/>
        <v>15</v>
      </c>
      <c r="BD21" s="24"/>
    </row>
    <row r="22" spans="2:56" x14ac:dyDescent="0.35">
      <c r="B22" s="24"/>
      <c r="C22" s="24"/>
      <c r="D22" s="24"/>
      <c r="E22" s="24"/>
      <c r="F22" s="24"/>
      <c r="G22" s="24"/>
      <c r="H22" s="24"/>
      <c r="I22" s="24"/>
      <c r="J22" s="24"/>
      <c r="L22" s="24"/>
      <c r="M22" s="24"/>
      <c r="N22" s="24"/>
      <c r="O22" s="24"/>
      <c r="P22" s="24"/>
      <c r="Q22" s="24"/>
      <c r="R22" s="24"/>
      <c r="S22" s="24"/>
      <c r="T22" s="24"/>
      <c r="V22" s="24"/>
      <c r="W22" s="24"/>
      <c r="X22" s="24"/>
      <c r="Y22" s="24"/>
      <c r="Z22" s="24"/>
      <c r="AA22" s="24"/>
      <c r="AB22" s="24"/>
      <c r="AC22" s="24"/>
      <c r="AD22" s="24"/>
      <c r="AE22" s="24"/>
      <c r="AF22" s="24"/>
      <c r="AG22" s="24"/>
      <c r="AH22" s="24"/>
      <c r="AI22" s="24"/>
      <c r="AJ22" s="24"/>
      <c r="AK22" s="24"/>
      <c r="AL22" s="24"/>
      <c r="AM22" s="24"/>
      <c r="AN22" s="24"/>
      <c r="AO22" s="24"/>
      <c r="AP22" s="24"/>
      <c r="AQ22" s="24"/>
      <c r="AR22" s="24"/>
      <c r="AS22" s="24"/>
      <c r="AT22" s="24"/>
      <c r="AU22" s="24"/>
      <c r="AV22" s="24"/>
      <c r="AW22" s="24"/>
      <c r="AX22" s="24"/>
      <c r="AY22" s="24"/>
    </row>
    <row r="23" spans="2:56" x14ac:dyDescent="0.35">
      <c r="B23" s="24" t="s">
        <v>62</v>
      </c>
      <c r="C23" s="24"/>
      <c r="D23" s="24"/>
      <c r="E23" s="24"/>
      <c r="F23" s="24"/>
      <c r="G23" s="24"/>
      <c r="H23" s="24"/>
      <c r="I23" s="24"/>
      <c r="J23" s="24"/>
      <c r="L23" s="24" t="s">
        <v>62</v>
      </c>
      <c r="M23" s="24"/>
      <c r="N23" s="24"/>
      <c r="O23" s="24"/>
      <c r="P23" s="24"/>
      <c r="Q23" s="24"/>
      <c r="R23" s="24"/>
      <c r="S23" s="24"/>
      <c r="T23" s="24"/>
      <c r="V23" s="24" t="s">
        <v>62</v>
      </c>
      <c r="W23" s="24"/>
      <c r="X23" s="24"/>
      <c r="Y23" s="24"/>
      <c r="Z23" s="24"/>
      <c r="AA23" s="24"/>
      <c r="AB23" s="24"/>
      <c r="AC23" s="24"/>
      <c r="AD23" s="24"/>
      <c r="AE23" s="24"/>
      <c r="AF23" s="24" t="s">
        <v>62</v>
      </c>
      <c r="AG23" s="24"/>
      <c r="AH23" s="24"/>
      <c r="AI23" s="24"/>
      <c r="AJ23" s="24"/>
      <c r="AK23" s="24"/>
      <c r="AL23" s="24"/>
      <c r="AM23" s="24"/>
      <c r="AN23" s="24"/>
      <c r="AO23" s="24"/>
      <c r="AP23" s="24" t="s">
        <v>62</v>
      </c>
      <c r="AQ23" s="24"/>
      <c r="AR23" s="24"/>
      <c r="AS23" s="24"/>
      <c r="AT23" s="24"/>
      <c r="AU23" s="24"/>
      <c r="AV23" s="24"/>
      <c r="AW23" s="24"/>
      <c r="AX23" s="24"/>
      <c r="AY23" s="24"/>
    </row>
    <row r="24" spans="2:56" x14ac:dyDescent="0.35">
      <c r="B24" s="24"/>
      <c r="C24" s="24"/>
      <c r="D24" s="24"/>
      <c r="E24" s="24"/>
      <c r="F24" s="24"/>
      <c r="G24" s="24"/>
      <c r="H24" s="24"/>
      <c r="I24" s="24"/>
      <c r="J24" s="24"/>
      <c r="L24" s="24"/>
      <c r="M24" s="24"/>
      <c r="N24" s="24"/>
      <c r="O24" s="24"/>
      <c r="P24" s="24"/>
      <c r="Q24" s="24"/>
      <c r="R24" s="24"/>
      <c r="S24" s="24"/>
      <c r="T24" s="24"/>
      <c r="V24" s="24"/>
      <c r="W24" s="24"/>
      <c r="X24" s="24"/>
      <c r="Y24" s="24"/>
      <c r="Z24" s="24"/>
      <c r="AA24" s="24"/>
      <c r="AB24" s="24"/>
      <c r="AC24" s="24"/>
      <c r="AD24" s="24"/>
      <c r="AE24" s="24"/>
      <c r="AF24" s="24"/>
      <c r="AG24" s="24"/>
      <c r="AH24" s="24"/>
      <c r="AI24" s="24"/>
      <c r="AJ24" s="24"/>
      <c r="AK24" s="24"/>
      <c r="AL24" s="24"/>
      <c r="AM24" s="24"/>
      <c r="AN24" s="24"/>
      <c r="AO24" s="24"/>
      <c r="AP24" s="24"/>
      <c r="AQ24" s="24"/>
      <c r="AR24" s="24"/>
      <c r="AS24" s="24"/>
      <c r="AT24" s="24"/>
      <c r="AU24" s="24"/>
      <c r="AV24" s="24"/>
      <c r="AW24" s="24"/>
      <c r="AX24" s="24"/>
      <c r="AY24" s="24"/>
    </row>
    <row r="25" spans="2:56" x14ac:dyDescent="0.35">
      <c r="B25" s="24"/>
      <c r="C25" s="24"/>
      <c r="D25" s="24"/>
      <c r="E25" s="24"/>
      <c r="F25" s="24"/>
      <c r="G25" s="24"/>
      <c r="H25" s="24"/>
      <c r="I25" s="24"/>
      <c r="J25" s="24"/>
      <c r="L25" s="24"/>
      <c r="M25" s="24"/>
      <c r="N25" s="24"/>
      <c r="O25" s="24"/>
      <c r="P25" s="24"/>
      <c r="Q25" s="24"/>
      <c r="R25" s="24"/>
      <c r="S25" s="24"/>
      <c r="T25" s="24"/>
      <c r="V25" s="24"/>
      <c r="W25" s="24"/>
      <c r="X25" s="24"/>
      <c r="Y25" s="24"/>
      <c r="Z25" s="24"/>
      <c r="AA25" s="24"/>
      <c r="AB25" s="24"/>
      <c r="AC25" s="24"/>
      <c r="AD25" s="24"/>
      <c r="AE25" s="24"/>
      <c r="AF25" s="24"/>
      <c r="AG25" s="24"/>
      <c r="AH25" s="24"/>
      <c r="AI25" s="24"/>
      <c r="AJ25" s="24"/>
      <c r="AK25" s="24"/>
      <c r="AL25" s="24"/>
      <c r="AM25" s="24"/>
      <c r="AN25" s="24"/>
      <c r="AO25" s="24"/>
      <c r="AP25" s="24"/>
      <c r="AQ25" s="24"/>
      <c r="AR25" s="24"/>
      <c r="AS25" s="24"/>
      <c r="AT25" s="24"/>
      <c r="AU25" s="24"/>
      <c r="AV25" s="24"/>
      <c r="AW25" s="24"/>
      <c r="AX25" s="24"/>
      <c r="AY25" s="24"/>
    </row>
    <row r="26" spans="2:56" x14ac:dyDescent="0.35">
      <c r="B26" s="24"/>
      <c r="C26" s="24"/>
      <c r="D26" s="24"/>
      <c r="E26" s="24"/>
      <c r="F26" s="24"/>
      <c r="G26" s="24"/>
      <c r="H26" s="24"/>
      <c r="I26" s="24"/>
      <c r="J26" s="24"/>
      <c r="L26" s="24"/>
      <c r="M26" s="24"/>
      <c r="N26" s="24"/>
      <c r="O26" s="24"/>
      <c r="P26" s="24"/>
      <c r="Q26" s="24"/>
      <c r="R26" s="24"/>
      <c r="S26" s="24"/>
      <c r="T26" s="24"/>
      <c r="V26" s="24"/>
      <c r="W26" s="24"/>
      <c r="X26" s="24"/>
      <c r="Y26" s="24"/>
      <c r="Z26" s="24"/>
      <c r="AA26" s="24"/>
      <c r="AB26" s="24"/>
      <c r="AC26" s="24"/>
      <c r="AD26" s="24"/>
      <c r="AE26" s="24"/>
      <c r="AF26" s="24"/>
      <c r="AG26" s="24"/>
      <c r="AH26" s="24"/>
      <c r="AI26" s="24"/>
      <c r="AJ26" s="24"/>
      <c r="AK26" s="24"/>
      <c r="AL26" s="24"/>
      <c r="AM26" s="24"/>
      <c r="AN26" s="24"/>
      <c r="AO26" s="24"/>
      <c r="AP26" s="24"/>
      <c r="AQ26" s="24"/>
      <c r="AR26" s="24"/>
      <c r="AS26" s="24"/>
      <c r="AT26" s="24"/>
      <c r="AU26" s="24"/>
      <c r="AV26" s="24"/>
      <c r="AW26" s="24"/>
      <c r="AX26" s="24"/>
      <c r="AY26" s="24"/>
    </row>
    <row r="27" spans="2:56" x14ac:dyDescent="0.35">
      <c r="B27" s="24"/>
      <c r="C27" s="27" t="s">
        <v>63</v>
      </c>
      <c r="D27" s="24"/>
      <c r="E27" s="24"/>
      <c r="F27" s="24"/>
      <c r="G27" s="24"/>
      <c r="H27" s="24"/>
      <c r="L27" s="24"/>
      <c r="M27" s="27" t="s">
        <v>63</v>
      </c>
      <c r="N27" s="24"/>
      <c r="O27" s="24"/>
      <c r="P27" s="24"/>
      <c r="Q27" s="24"/>
      <c r="R27" s="24"/>
      <c r="V27" s="24"/>
      <c r="W27" s="27" t="s">
        <v>63</v>
      </c>
      <c r="X27" s="24"/>
      <c r="Y27" s="24"/>
      <c r="Z27" s="24"/>
      <c r="AA27" s="24"/>
      <c r="AB27" s="24"/>
      <c r="AF27" s="24"/>
      <c r="AG27" s="27" t="s">
        <v>63</v>
      </c>
      <c r="AH27" s="24"/>
      <c r="AI27" s="24"/>
      <c r="AJ27" s="24"/>
      <c r="AK27" s="24"/>
      <c r="AL27" s="24"/>
      <c r="AP27" s="24"/>
      <c r="AQ27" s="27" t="s">
        <v>63</v>
      </c>
      <c r="AR27" s="24"/>
      <c r="AS27" s="24"/>
      <c r="AT27" s="24"/>
      <c r="AU27" s="24"/>
      <c r="AV27" s="24"/>
    </row>
    <row r="28" spans="2:56" x14ac:dyDescent="0.35">
      <c r="B28" s="39" t="s">
        <v>21</v>
      </c>
      <c r="C28" s="40" t="s">
        <v>22</v>
      </c>
      <c r="D28" s="40" t="s">
        <v>23</v>
      </c>
      <c r="E28" s="40" t="s">
        <v>24</v>
      </c>
      <c r="F28" s="40" t="s">
        <v>25</v>
      </c>
      <c r="G28" s="40" t="s">
        <v>26</v>
      </c>
      <c r="H28" s="40" t="s">
        <v>27</v>
      </c>
      <c r="I28" s="40" t="s">
        <v>28</v>
      </c>
      <c r="J28" s="40" t="s">
        <v>29</v>
      </c>
      <c r="L28" s="39" t="s">
        <v>21</v>
      </c>
      <c r="M28" s="40" t="s">
        <v>22</v>
      </c>
      <c r="N28" s="40" t="s">
        <v>23</v>
      </c>
      <c r="O28" s="40" t="s">
        <v>24</v>
      </c>
      <c r="P28" s="40" t="s">
        <v>25</v>
      </c>
      <c r="Q28" s="40" t="s">
        <v>26</v>
      </c>
      <c r="R28" s="40" t="s">
        <v>27</v>
      </c>
      <c r="S28" s="40" t="s">
        <v>28</v>
      </c>
      <c r="T28" s="40" t="s">
        <v>29</v>
      </c>
      <c r="V28" s="39" t="s">
        <v>21</v>
      </c>
      <c r="W28" s="40" t="s">
        <v>22</v>
      </c>
      <c r="X28" s="40" t="s">
        <v>23</v>
      </c>
      <c r="Y28" s="40" t="s">
        <v>24</v>
      </c>
      <c r="Z28" s="40" t="s">
        <v>25</v>
      </c>
      <c r="AA28" s="40" t="s">
        <v>26</v>
      </c>
      <c r="AB28" s="40" t="s">
        <v>27</v>
      </c>
      <c r="AC28" s="40" t="s">
        <v>28</v>
      </c>
      <c r="AD28" s="40" t="s">
        <v>29</v>
      </c>
      <c r="AE28" s="27"/>
      <c r="AF28" s="39" t="s">
        <v>21</v>
      </c>
      <c r="AG28" s="40" t="s">
        <v>22</v>
      </c>
      <c r="AH28" s="40" t="s">
        <v>23</v>
      </c>
      <c r="AI28" s="40" t="s">
        <v>24</v>
      </c>
      <c r="AJ28" s="40" t="s">
        <v>25</v>
      </c>
      <c r="AK28" s="40" t="s">
        <v>26</v>
      </c>
      <c r="AL28" s="40" t="s">
        <v>27</v>
      </c>
      <c r="AM28" s="40" t="s">
        <v>28</v>
      </c>
      <c r="AN28" s="40" t="s">
        <v>29</v>
      </c>
      <c r="AO28" s="27"/>
      <c r="AP28" s="39" t="s">
        <v>21</v>
      </c>
      <c r="AQ28" s="40" t="s">
        <v>22</v>
      </c>
      <c r="AR28" s="40" t="s">
        <v>23</v>
      </c>
      <c r="AS28" s="40" t="s">
        <v>24</v>
      </c>
      <c r="AT28" s="40" t="s">
        <v>25</v>
      </c>
      <c r="AU28" s="40" t="s">
        <v>26</v>
      </c>
      <c r="AV28" s="40" t="s">
        <v>27</v>
      </c>
      <c r="AW28" s="40" t="s">
        <v>28</v>
      </c>
      <c r="AX28" s="40" t="s">
        <v>29</v>
      </c>
      <c r="AY28" s="24"/>
      <c r="AZ28" s="40" t="s">
        <v>64</v>
      </c>
    </row>
    <row r="29" spans="2:56" x14ac:dyDescent="0.35">
      <c r="B29" s="183" t="s">
        <v>104</v>
      </c>
      <c r="C29" s="34">
        <v>0.41666666666666669</v>
      </c>
      <c r="D29" s="34">
        <f>C29+0.011111</f>
        <v>0.42777766666666667</v>
      </c>
      <c r="E29" s="33" t="s">
        <v>19</v>
      </c>
      <c r="F29" s="33" t="s">
        <v>31</v>
      </c>
      <c r="G29" s="33" t="s">
        <v>32</v>
      </c>
      <c r="H29" s="33" t="s">
        <v>33</v>
      </c>
      <c r="I29" s="33" t="s">
        <v>34</v>
      </c>
      <c r="J29" s="48" t="s">
        <v>35</v>
      </c>
      <c r="L29" s="183" t="s">
        <v>104</v>
      </c>
      <c r="M29" s="34">
        <v>0.41666666666666669</v>
      </c>
      <c r="N29" s="34">
        <f>M29+0.011111</f>
        <v>0.42777766666666667</v>
      </c>
      <c r="O29" s="33" t="s">
        <v>19</v>
      </c>
      <c r="P29" s="33" t="s">
        <v>31</v>
      </c>
      <c r="Q29" s="33" t="s">
        <v>32</v>
      </c>
      <c r="R29" s="33" t="s">
        <v>33</v>
      </c>
      <c r="S29" s="33" t="s">
        <v>34</v>
      </c>
      <c r="T29" s="48" t="s">
        <v>35</v>
      </c>
      <c r="V29" s="183" t="s">
        <v>104</v>
      </c>
      <c r="W29" s="34">
        <v>0.41666666666666669</v>
      </c>
      <c r="X29" s="34">
        <f>W29+0.011111</f>
        <v>0.42777766666666667</v>
      </c>
      <c r="Y29" s="33" t="s">
        <v>19</v>
      </c>
      <c r="Z29" s="33" t="s">
        <v>31</v>
      </c>
      <c r="AA29" s="33" t="s">
        <v>32</v>
      </c>
      <c r="AB29" s="33" t="s">
        <v>33</v>
      </c>
      <c r="AC29" s="33" t="s">
        <v>34</v>
      </c>
      <c r="AD29" s="48" t="s">
        <v>35</v>
      </c>
      <c r="AE29" s="24"/>
      <c r="AF29" s="183" t="s">
        <v>104</v>
      </c>
      <c r="AG29" s="34">
        <v>0.41666666666666669</v>
      </c>
      <c r="AH29" s="34">
        <f>AG29+0.011111</f>
        <v>0.42777766666666667</v>
      </c>
      <c r="AI29" s="33" t="s">
        <v>19</v>
      </c>
      <c r="AJ29" s="33" t="s">
        <v>31</v>
      </c>
      <c r="AK29" s="33" t="s">
        <v>32</v>
      </c>
      <c r="AL29" s="33" t="s">
        <v>33</v>
      </c>
      <c r="AM29" s="33" t="s">
        <v>34</v>
      </c>
      <c r="AN29" s="48" t="s">
        <v>35</v>
      </c>
      <c r="AO29" s="24"/>
      <c r="AP29" s="183" t="s">
        <v>104</v>
      </c>
      <c r="AQ29" s="34">
        <v>0.41666666666666669</v>
      </c>
      <c r="AR29" s="34">
        <f>AQ29+0.011111</f>
        <v>0.42777766666666667</v>
      </c>
      <c r="AS29" s="33" t="s">
        <v>19</v>
      </c>
      <c r="AT29" s="33" t="s">
        <v>31</v>
      </c>
      <c r="AU29" s="33" t="s">
        <v>32</v>
      </c>
      <c r="AV29" s="33" t="s">
        <v>33</v>
      </c>
      <c r="AW29" s="33" t="s">
        <v>34</v>
      </c>
      <c r="AX29" s="48" t="s">
        <v>35</v>
      </c>
      <c r="AY29" s="24"/>
      <c r="AZ29" s="24"/>
    </row>
    <row r="30" spans="2:56" ht="15" customHeight="1" x14ac:dyDescent="0.35">
      <c r="B30" s="184"/>
      <c r="C30" s="35">
        <f>D29</f>
        <v>0.42777766666666667</v>
      </c>
      <c r="D30" s="34">
        <f t="shared" ref="D30:D34" si="21">C30+0.011111</f>
        <v>0.43888866666666665</v>
      </c>
      <c r="E30" s="23" t="s">
        <v>35</v>
      </c>
      <c r="F30" s="23" t="s">
        <v>19</v>
      </c>
      <c r="G30" s="23" t="s">
        <v>31</v>
      </c>
      <c r="H30" s="23" t="s">
        <v>32</v>
      </c>
      <c r="I30" s="23" t="s">
        <v>33</v>
      </c>
      <c r="J30" s="49" t="s">
        <v>34</v>
      </c>
      <c r="L30" s="184"/>
      <c r="M30" s="35">
        <f>N29</f>
        <v>0.42777766666666667</v>
      </c>
      <c r="N30" s="34">
        <f t="shared" ref="N30:N34" si="22">M30+0.011111</f>
        <v>0.43888866666666665</v>
      </c>
      <c r="O30" s="23" t="s">
        <v>35</v>
      </c>
      <c r="P30" s="23" t="s">
        <v>19</v>
      </c>
      <c r="Q30" s="23" t="s">
        <v>31</v>
      </c>
      <c r="R30" s="23" t="s">
        <v>32</v>
      </c>
      <c r="S30" s="23" t="s">
        <v>33</v>
      </c>
      <c r="T30" s="49" t="s">
        <v>34</v>
      </c>
      <c r="V30" s="184"/>
      <c r="W30" s="35">
        <f>X29</f>
        <v>0.42777766666666667</v>
      </c>
      <c r="X30" s="34">
        <f t="shared" ref="X30:X34" si="23">W30+0.011111</f>
        <v>0.43888866666666665</v>
      </c>
      <c r="Y30" s="23" t="s">
        <v>35</v>
      </c>
      <c r="Z30" s="23" t="s">
        <v>19</v>
      </c>
      <c r="AA30" s="23" t="s">
        <v>31</v>
      </c>
      <c r="AB30" s="23" t="s">
        <v>32</v>
      </c>
      <c r="AC30" s="23" t="s">
        <v>33</v>
      </c>
      <c r="AD30" s="49" t="s">
        <v>34</v>
      </c>
      <c r="AE30" s="24"/>
      <c r="AF30" s="184"/>
      <c r="AG30" s="35">
        <f>AH29</f>
        <v>0.42777766666666667</v>
      </c>
      <c r="AH30" s="34">
        <f t="shared" ref="AH30:AH34" si="24">AG30+0.011111</f>
        <v>0.43888866666666665</v>
      </c>
      <c r="AI30" s="23" t="s">
        <v>35</v>
      </c>
      <c r="AJ30" s="23" t="s">
        <v>19</v>
      </c>
      <c r="AK30" s="23" t="s">
        <v>31</v>
      </c>
      <c r="AL30" s="23" t="s">
        <v>32</v>
      </c>
      <c r="AM30" s="23" t="s">
        <v>33</v>
      </c>
      <c r="AN30" s="49" t="s">
        <v>34</v>
      </c>
      <c r="AO30" s="24"/>
      <c r="AP30" s="184"/>
      <c r="AQ30" s="35">
        <f>AR29</f>
        <v>0.42777766666666667</v>
      </c>
      <c r="AR30" s="34">
        <f t="shared" ref="AR30:AR34" si="25">AQ30+0.011111</f>
        <v>0.43888866666666665</v>
      </c>
      <c r="AS30" s="23" t="s">
        <v>35</v>
      </c>
      <c r="AT30" s="23" t="s">
        <v>19</v>
      </c>
      <c r="AU30" s="23" t="s">
        <v>31</v>
      </c>
      <c r="AV30" s="23" t="s">
        <v>32</v>
      </c>
      <c r="AW30" s="23" t="s">
        <v>33</v>
      </c>
      <c r="AX30" s="49" t="s">
        <v>34</v>
      </c>
      <c r="AY30" s="24"/>
      <c r="AZ30" s="24"/>
    </row>
    <row r="31" spans="2:56" ht="15" customHeight="1" x14ac:dyDescent="0.35">
      <c r="B31" s="184"/>
      <c r="C31" s="35">
        <f t="shared" ref="C31:C34" si="26">D30</f>
        <v>0.43888866666666665</v>
      </c>
      <c r="D31" s="34">
        <f t="shared" si="21"/>
        <v>0.44999966666666663</v>
      </c>
      <c r="E31" s="23" t="s">
        <v>34</v>
      </c>
      <c r="F31" s="23" t="s">
        <v>35</v>
      </c>
      <c r="G31" s="23" t="s">
        <v>19</v>
      </c>
      <c r="H31" s="23" t="s">
        <v>31</v>
      </c>
      <c r="I31" s="23" t="s">
        <v>32</v>
      </c>
      <c r="J31" s="49" t="s">
        <v>33</v>
      </c>
      <c r="L31" s="184"/>
      <c r="M31" s="35">
        <f t="shared" ref="M31:M34" si="27">N30</f>
        <v>0.43888866666666665</v>
      </c>
      <c r="N31" s="34">
        <f t="shared" si="22"/>
        <v>0.44999966666666663</v>
      </c>
      <c r="O31" s="23" t="s">
        <v>34</v>
      </c>
      <c r="P31" s="23" t="s">
        <v>35</v>
      </c>
      <c r="Q31" s="23" t="s">
        <v>19</v>
      </c>
      <c r="R31" s="23" t="s">
        <v>31</v>
      </c>
      <c r="S31" s="23" t="s">
        <v>32</v>
      </c>
      <c r="T31" s="49" t="s">
        <v>33</v>
      </c>
      <c r="V31" s="184"/>
      <c r="W31" s="35">
        <f t="shared" ref="W31:W34" si="28">X30</f>
        <v>0.43888866666666665</v>
      </c>
      <c r="X31" s="34">
        <f t="shared" si="23"/>
        <v>0.44999966666666663</v>
      </c>
      <c r="Y31" s="23" t="s">
        <v>34</v>
      </c>
      <c r="Z31" s="23" t="s">
        <v>35</v>
      </c>
      <c r="AA31" s="23" t="s">
        <v>19</v>
      </c>
      <c r="AB31" s="23" t="s">
        <v>31</v>
      </c>
      <c r="AC31" s="23" t="s">
        <v>32</v>
      </c>
      <c r="AD31" s="49" t="s">
        <v>33</v>
      </c>
      <c r="AE31" s="24"/>
      <c r="AF31" s="184"/>
      <c r="AG31" s="35">
        <f t="shared" ref="AG31:AG34" si="29">AH30</f>
        <v>0.43888866666666665</v>
      </c>
      <c r="AH31" s="34">
        <f t="shared" si="24"/>
        <v>0.44999966666666663</v>
      </c>
      <c r="AI31" s="23" t="s">
        <v>34</v>
      </c>
      <c r="AJ31" s="23" t="s">
        <v>35</v>
      </c>
      <c r="AK31" s="23" t="s">
        <v>19</v>
      </c>
      <c r="AL31" s="23" t="s">
        <v>31</v>
      </c>
      <c r="AM31" s="23" t="s">
        <v>32</v>
      </c>
      <c r="AN31" s="49" t="s">
        <v>33</v>
      </c>
      <c r="AO31" s="24"/>
      <c r="AP31" s="184"/>
      <c r="AQ31" s="35">
        <f t="shared" ref="AQ31:AQ34" si="30">AR30</f>
        <v>0.43888866666666665</v>
      </c>
      <c r="AR31" s="34">
        <f t="shared" si="25"/>
        <v>0.44999966666666663</v>
      </c>
      <c r="AS31" s="23" t="s">
        <v>34</v>
      </c>
      <c r="AT31" s="23" t="s">
        <v>35</v>
      </c>
      <c r="AU31" s="23" t="s">
        <v>19</v>
      </c>
      <c r="AV31" s="23" t="s">
        <v>31</v>
      </c>
      <c r="AW31" s="23" t="s">
        <v>32</v>
      </c>
      <c r="AX31" s="49" t="s">
        <v>33</v>
      </c>
      <c r="AY31" s="24"/>
      <c r="AZ31" s="24"/>
    </row>
    <row r="32" spans="2:56" ht="15" customHeight="1" x14ac:dyDescent="0.35">
      <c r="B32" s="184"/>
      <c r="C32" s="35">
        <f t="shared" si="26"/>
        <v>0.44999966666666663</v>
      </c>
      <c r="D32" s="34">
        <f t="shared" si="21"/>
        <v>0.46111066666666661</v>
      </c>
      <c r="E32" s="23" t="s">
        <v>33</v>
      </c>
      <c r="F32" s="23" t="s">
        <v>34</v>
      </c>
      <c r="G32" s="23" t="s">
        <v>35</v>
      </c>
      <c r="H32" s="23" t="s">
        <v>19</v>
      </c>
      <c r="I32" s="23" t="s">
        <v>31</v>
      </c>
      <c r="J32" s="49" t="s">
        <v>32</v>
      </c>
      <c r="L32" s="184"/>
      <c r="M32" s="35">
        <f t="shared" si="27"/>
        <v>0.44999966666666663</v>
      </c>
      <c r="N32" s="34">
        <f t="shared" si="22"/>
        <v>0.46111066666666661</v>
      </c>
      <c r="O32" s="23" t="s">
        <v>33</v>
      </c>
      <c r="P32" s="23" t="s">
        <v>34</v>
      </c>
      <c r="Q32" s="23" t="s">
        <v>35</v>
      </c>
      <c r="R32" s="23" t="s">
        <v>19</v>
      </c>
      <c r="S32" s="23" t="s">
        <v>31</v>
      </c>
      <c r="T32" s="49" t="s">
        <v>32</v>
      </c>
      <c r="V32" s="184"/>
      <c r="W32" s="35">
        <f t="shared" si="28"/>
        <v>0.44999966666666663</v>
      </c>
      <c r="X32" s="34">
        <f t="shared" si="23"/>
        <v>0.46111066666666661</v>
      </c>
      <c r="Y32" s="23" t="s">
        <v>33</v>
      </c>
      <c r="Z32" s="23" t="s">
        <v>34</v>
      </c>
      <c r="AA32" s="23" t="s">
        <v>35</v>
      </c>
      <c r="AB32" s="23" t="s">
        <v>19</v>
      </c>
      <c r="AC32" s="23" t="s">
        <v>31</v>
      </c>
      <c r="AD32" s="49" t="s">
        <v>32</v>
      </c>
      <c r="AE32" s="24"/>
      <c r="AF32" s="184"/>
      <c r="AG32" s="35">
        <f t="shared" si="29"/>
        <v>0.44999966666666663</v>
      </c>
      <c r="AH32" s="34">
        <f t="shared" si="24"/>
        <v>0.46111066666666661</v>
      </c>
      <c r="AI32" s="23" t="s">
        <v>33</v>
      </c>
      <c r="AJ32" s="23" t="s">
        <v>34</v>
      </c>
      <c r="AK32" s="23" t="s">
        <v>35</v>
      </c>
      <c r="AL32" s="23" t="s">
        <v>19</v>
      </c>
      <c r="AM32" s="23" t="s">
        <v>31</v>
      </c>
      <c r="AN32" s="49" t="s">
        <v>32</v>
      </c>
      <c r="AO32" s="24"/>
      <c r="AP32" s="184"/>
      <c r="AQ32" s="35">
        <f t="shared" si="30"/>
        <v>0.44999966666666663</v>
      </c>
      <c r="AR32" s="34">
        <f t="shared" si="25"/>
        <v>0.46111066666666661</v>
      </c>
      <c r="AS32" s="23" t="s">
        <v>33</v>
      </c>
      <c r="AT32" s="23" t="s">
        <v>34</v>
      </c>
      <c r="AU32" s="23" t="s">
        <v>35</v>
      </c>
      <c r="AV32" s="23" t="s">
        <v>19</v>
      </c>
      <c r="AW32" s="23" t="s">
        <v>31</v>
      </c>
      <c r="AX32" s="49" t="s">
        <v>32</v>
      </c>
      <c r="AY32" s="24"/>
      <c r="AZ32" s="24"/>
    </row>
    <row r="33" spans="2:63" ht="15" customHeight="1" x14ac:dyDescent="0.35">
      <c r="B33" s="184"/>
      <c r="C33" s="35">
        <f t="shared" si="26"/>
        <v>0.46111066666666661</v>
      </c>
      <c r="D33" s="34">
        <f t="shared" si="21"/>
        <v>0.4722216666666666</v>
      </c>
      <c r="E33" s="23" t="s">
        <v>32</v>
      </c>
      <c r="F33" s="23" t="s">
        <v>33</v>
      </c>
      <c r="G33" s="23" t="s">
        <v>34</v>
      </c>
      <c r="H33" s="23" t="s">
        <v>35</v>
      </c>
      <c r="I33" s="23" t="s">
        <v>19</v>
      </c>
      <c r="J33" s="49" t="s">
        <v>31</v>
      </c>
      <c r="L33" s="184"/>
      <c r="M33" s="35">
        <f t="shared" si="27"/>
        <v>0.46111066666666661</v>
      </c>
      <c r="N33" s="34">
        <f t="shared" si="22"/>
        <v>0.4722216666666666</v>
      </c>
      <c r="O33" s="23" t="s">
        <v>32</v>
      </c>
      <c r="P33" s="23" t="s">
        <v>33</v>
      </c>
      <c r="Q33" s="23" t="s">
        <v>34</v>
      </c>
      <c r="R33" s="23" t="s">
        <v>35</v>
      </c>
      <c r="S33" s="23" t="s">
        <v>19</v>
      </c>
      <c r="T33" s="49" t="s">
        <v>31</v>
      </c>
      <c r="V33" s="184"/>
      <c r="W33" s="35">
        <f t="shared" si="28"/>
        <v>0.46111066666666661</v>
      </c>
      <c r="X33" s="34">
        <f t="shared" si="23"/>
        <v>0.4722216666666666</v>
      </c>
      <c r="Y33" s="23" t="s">
        <v>32</v>
      </c>
      <c r="Z33" s="23" t="s">
        <v>33</v>
      </c>
      <c r="AA33" s="23" t="s">
        <v>34</v>
      </c>
      <c r="AB33" s="23" t="s">
        <v>35</v>
      </c>
      <c r="AC33" s="23" t="s">
        <v>19</v>
      </c>
      <c r="AD33" s="49" t="s">
        <v>31</v>
      </c>
      <c r="AE33" s="24"/>
      <c r="AF33" s="184"/>
      <c r="AG33" s="35">
        <f t="shared" si="29"/>
        <v>0.46111066666666661</v>
      </c>
      <c r="AH33" s="34">
        <f t="shared" si="24"/>
        <v>0.4722216666666666</v>
      </c>
      <c r="AI33" s="23" t="s">
        <v>32</v>
      </c>
      <c r="AJ33" s="23" t="s">
        <v>33</v>
      </c>
      <c r="AK33" s="23" t="s">
        <v>34</v>
      </c>
      <c r="AL33" s="23" t="s">
        <v>35</v>
      </c>
      <c r="AM33" s="23" t="s">
        <v>19</v>
      </c>
      <c r="AN33" s="49" t="s">
        <v>31</v>
      </c>
      <c r="AO33" s="24"/>
      <c r="AP33" s="184"/>
      <c r="AQ33" s="35">
        <f t="shared" si="30"/>
        <v>0.46111066666666661</v>
      </c>
      <c r="AR33" s="34">
        <f t="shared" si="25"/>
        <v>0.4722216666666666</v>
      </c>
      <c r="AS33" s="23" t="s">
        <v>32</v>
      </c>
      <c r="AT33" s="23" t="s">
        <v>33</v>
      </c>
      <c r="AU33" s="23" t="s">
        <v>34</v>
      </c>
      <c r="AV33" s="23" t="s">
        <v>35</v>
      </c>
      <c r="AW33" s="23" t="s">
        <v>19</v>
      </c>
      <c r="AX33" s="49" t="s">
        <v>31</v>
      </c>
      <c r="AY33" s="24"/>
      <c r="AZ33" s="24"/>
    </row>
    <row r="34" spans="2:63" ht="15" customHeight="1" x14ac:dyDescent="0.35">
      <c r="B34" s="185"/>
      <c r="C34" s="35">
        <f t="shared" si="26"/>
        <v>0.4722216666666666</v>
      </c>
      <c r="D34" s="34">
        <f t="shared" si="21"/>
        <v>0.48333266666666658</v>
      </c>
      <c r="E34" s="23" t="s">
        <v>31</v>
      </c>
      <c r="F34" s="23" t="s">
        <v>32</v>
      </c>
      <c r="G34" s="23" t="s">
        <v>33</v>
      </c>
      <c r="H34" s="23" t="s">
        <v>34</v>
      </c>
      <c r="I34" s="23" t="s">
        <v>35</v>
      </c>
      <c r="J34" s="49" t="s">
        <v>19</v>
      </c>
      <c r="L34" s="185"/>
      <c r="M34" s="35">
        <f t="shared" si="27"/>
        <v>0.4722216666666666</v>
      </c>
      <c r="N34" s="34">
        <f t="shared" si="22"/>
        <v>0.48333266666666658</v>
      </c>
      <c r="O34" s="23" t="s">
        <v>31</v>
      </c>
      <c r="P34" s="23" t="s">
        <v>32</v>
      </c>
      <c r="Q34" s="23" t="s">
        <v>33</v>
      </c>
      <c r="R34" s="23" t="s">
        <v>34</v>
      </c>
      <c r="S34" s="23" t="s">
        <v>35</v>
      </c>
      <c r="T34" s="49" t="s">
        <v>19</v>
      </c>
      <c r="V34" s="185"/>
      <c r="W34" s="35">
        <f t="shared" si="28"/>
        <v>0.4722216666666666</v>
      </c>
      <c r="X34" s="34">
        <f t="shared" si="23"/>
        <v>0.48333266666666658</v>
      </c>
      <c r="Y34" s="23" t="s">
        <v>31</v>
      </c>
      <c r="Z34" s="23" t="s">
        <v>32</v>
      </c>
      <c r="AA34" s="23" t="s">
        <v>33</v>
      </c>
      <c r="AB34" s="23" t="s">
        <v>34</v>
      </c>
      <c r="AC34" s="23" t="s">
        <v>35</v>
      </c>
      <c r="AD34" s="49" t="s">
        <v>19</v>
      </c>
      <c r="AE34" s="24"/>
      <c r="AF34" s="185"/>
      <c r="AG34" s="35">
        <f t="shared" si="29"/>
        <v>0.4722216666666666</v>
      </c>
      <c r="AH34" s="34">
        <f t="shared" si="24"/>
        <v>0.48333266666666658</v>
      </c>
      <c r="AI34" s="23" t="s">
        <v>31</v>
      </c>
      <c r="AJ34" s="23" t="s">
        <v>32</v>
      </c>
      <c r="AK34" s="23" t="s">
        <v>33</v>
      </c>
      <c r="AL34" s="23" t="s">
        <v>34</v>
      </c>
      <c r="AM34" s="23" t="s">
        <v>35</v>
      </c>
      <c r="AN34" s="49" t="s">
        <v>19</v>
      </c>
      <c r="AO34" s="24"/>
      <c r="AP34" s="185"/>
      <c r="AQ34" s="35">
        <f t="shared" si="30"/>
        <v>0.4722216666666666</v>
      </c>
      <c r="AR34" s="34">
        <f t="shared" si="25"/>
        <v>0.48333266666666658</v>
      </c>
      <c r="AS34" s="23" t="s">
        <v>31</v>
      </c>
      <c r="AT34" s="23" t="s">
        <v>32</v>
      </c>
      <c r="AU34" s="23" t="s">
        <v>33</v>
      </c>
      <c r="AV34" s="23" t="s">
        <v>34</v>
      </c>
      <c r="AW34" s="23" t="s">
        <v>35</v>
      </c>
      <c r="AX34" s="49" t="s">
        <v>19</v>
      </c>
      <c r="AY34" s="24"/>
    </row>
    <row r="35" spans="2:63" ht="15" customHeight="1" x14ac:dyDescent="0.35">
      <c r="B35" s="63" t="s">
        <v>6</v>
      </c>
      <c r="C35" s="25">
        <f>D34+0.003472</f>
        <v>0.48680466666666655</v>
      </c>
      <c r="D35" s="25"/>
      <c r="E35" s="24"/>
      <c r="F35" s="24"/>
      <c r="G35" s="24"/>
      <c r="H35" s="24"/>
      <c r="I35" s="24"/>
      <c r="J35" s="24"/>
      <c r="L35" s="63" t="s">
        <v>6</v>
      </c>
      <c r="M35" s="25">
        <f>N34+0.003472</f>
        <v>0.48680466666666655</v>
      </c>
      <c r="N35" s="25"/>
      <c r="O35" s="24"/>
      <c r="P35" s="24"/>
      <c r="Q35" s="24"/>
      <c r="R35" s="24"/>
      <c r="S35" s="24"/>
      <c r="T35" s="24"/>
      <c r="V35" s="63" t="s">
        <v>6</v>
      </c>
      <c r="W35" s="25">
        <f>X34+0.003472</f>
        <v>0.48680466666666655</v>
      </c>
      <c r="X35" s="25"/>
      <c r="Y35" s="24"/>
      <c r="Z35" s="24"/>
      <c r="AA35" s="24"/>
      <c r="AB35" s="24"/>
      <c r="AC35" s="24"/>
      <c r="AD35" s="24"/>
      <c r="AE35" s="24"/>
      <c r="AF35" s="63" t="s">
        <v>6</v>
      </c>
      <c r="AG35" s="25">
        <f>AH34+0.003472</f>
        <v>0.48680466666666655</v>
      </c>
      <c r="AH35" s="25"/>
      <c r="AI35" s="24"/>
      <c r="AJ35" s="24"/>
      <c r="AK35" s="24"/>
      <c r="AL35" s="24"/>
      <c r="AM35" s="24"/>
      <c r="AN35" s="24"/>
      <c r="AO35" s="24"/>
      <c r="AP35" s="63" t="s">
        <v>6</v>
      </c>
      <c r="AQ35" s="25">
        <f>AR34+0.003472</f>
        <v>0.48680466666666655</v>
      </c>
      <c r="AR35" s="25"/>
      <c r="AS35" s="24"/>
      <c r="AT35" s="24"/>
      <c r="AU35" s="24"/>
      <c r="AV35" s="24"/>
      <c r="AW35" s="24"/>
      <c r="AX35" s="24"/>
      <c r="AY35" s="24"/>
    </row>
    <row r="36" spans="2:63" ht="15" customHeight="1" x14ac:dyDescent="0.35">
      <c r="B36" s="24"/>
      <c r="C36" s="24"/>
      <c r="D36" s="24"/>
      <c r="E36" s="24"/>
      <c r="F36" s="24"/>
      <c r="G36" s="24"/>
      <c r="H36" s="24"/>
      <c r="I36" s="24"/>
      <c r="J36" s="24"/>
      <c r="L36" s="24"/>
      <c r="M36" s="24"/>
      <c r="N36" s="24"/>
      <c r="O36" s="24"/>
      <c r="P36" s="24"/>
      <c r="Q36" s="24"/>
      <c r="R36" s="24"/>
      <c r="S36" s="24"/>
      <c r="T36" s="24"/>
      <c r="V36" s="24"/>
      <c r="W36" s="24"/>
      <c r="X36" s="24"/>
      <c r="Y36" s="24"/>
      <c r="Z36" s="24"/>
      <c r="AA36" s="24"/>
      <c r="AB36" s="24"/>
      <c r="AC36" s="24"/>
      <c r="AD36" s="24"/>
      <c r="AE36" s="24"/>
      <c r="AF36" s="24"/>
      <c r="AG36" s="24"/>
      <c r="AH36" s="24"/>
      <c r="AI36" s="24"/>
      <c r="AJ36" s="24"/>
      <c r="AK36" s="24"/>
      <c r="AL36" s="24"/>
      <c r="AM36" s="24"/>
      <c r="AN36" s="24"/>
      <c r="AO36" s="24"/>
      <c r="AP36" s="24"/>
      <c r="AQ36" s="24"/>
      <c r="AR36" s="24"/>
      <c r="AS36" s="24"/>
      <c r="AT36" s="24"/>
      <c r="AU36" s="24"/>
      <c r="AV36" s="24"/>
      <c r="AW36" s="24"/>
      <c r="AX36" s="24"/>
      <c r="AY36" s="24"/>
    </row>
    <row r="37" spans="2:63" ht="15" customHeight="1" x14ac:dyDescent="0.35">
      <c r="B37" s="27" t="s">
        <v>66</v>
      </c>
      <c r="C37" s="24"/>
      <c r="D37" s="24"/>
      <c r="E37" s="24"/>
      <c r="F37" s="24"/>
      <c r="G37" s="24"/>
      <c r="H37" s="24"/>
      <c r="I37" s="24"/>
      <c r="L37" s="27" t="s">
        <v>66</v>
      </c>
      <c r="M37" s="24"/>
      <c r="N37" s="24"/>
      <c r="O37" s="24"/>
      <c r="P37" s="24"/>
      <c r="Q37" s="24"/>
      <c r="R37" s="24"/>
      <c r="S37" s="24"/>
      <c r="V37" s="27" t="s">
        <v>66</v>
      </c>
      <c r="W37" s="24"/>
      <c r="X37" s="24"/>
      <c r="Y37" s="24"/>
      <c r="Z37" s="24"/>
      <c r="AA37" s="24"/>
      <c r="AB37" s="24"/>
      <c r="AC37" s="24"/>
      <c r="AF37" s="27" t="s">
        <v>66</v>
      </c>
      <c r="AG37" s="24"/>
      <c r="AH37" s="24"/>
      <c r="AI37" s="24"/>
      <c r="AJ37" s="24"/>
      <c r="AK37" s="24"/>
      <c r="AL37" s="24"/>
      <c r="AM37" s="24"/>
      <c r="AP37" s="27" t="s">
        <v>66</v>
      </c>
      <c r="AQ37" s="24"/>
      <c r="AR37" s="24"/>
      <c r="AS37" s="24"/>
      <c r="AT37" s="24"/>
      <c r="AU37" s="24"/>
      <c r="AV37" s="24"/>
      <c r="AW37" s="24"/>
    </row>
    <row r="38" spans="2:63" ht="15" customHeight="1" x14ac:dyDescent="0.35">
      <c r="B38" s="39" t="s">
        <v>37</v>
      </c>
      <c r="C38" s="39" t="s">
        <v>38</v>
      </c>
      <c r="D38" s="39" t="s">
        <v>23</v>
      </c>
      <c r="E38" s="40" t="s">
        <v>29</v>
      </c>
      <c r="F38" s="40" t="s">
        <v>24</v>
      </c>
      <c r="G38" s="40" t="s">
        <v>25</v>
      </c>
      <c r="H38" s="40" t="s">
        <v>26</v>
      </c>
      <c r="I38" s="40" t="s">
        <v>27</v>
      </c>
      <c r="J38" s="40" t="s">
        <v>28</v>
      </c>
      <c r="L38" s="39" t="s">
        <v>37</v>
      </c>
      <c r="M38" s="39" t="s">
        <v>38</v>
      </c>
      <c r="N38" s="39" t="s">
        <v>23</v>
      </c>
      <c r="O38" s="40" t="s">
        <v>29</v>
      </c>
      <c r="P38" s="40" t="s">
        <v>24</v>
      </c>
      <c r="Q38" s="40" t="s">
        <v>25</v>
      </c>
      <c r="R38" s="40" t="s">
        <v>26</v>
      </c>
      <c r="S38" s="40" t="s">
        <v>27</v>
      </c>
      <c r="T38" s="40" t="s">
        <v>28</v>
      </c>
      <c r="V38" s="39" t="s">
        <v>37</v>
      </c>
      <c r="W38" s="39" t="s">
        <v>38</v>
      </c>
      <c r="X38" s="39" t="s">
        <v>23</v>
      </c>
      <c r="Y38" s="40" t="s">
        <v>29</v>
      </c>
      <c r="Z38" s="40" t="s">
        <v>24</v>
      </c>
      <c r="AA38" s="40" t="s">
        <v>25</v>
      </c>
      <c r="AB38" s="40" t="s">
        <v>26</v>
      </c>
      <c r="AC38" s="40" t="s">
        <v>27</v>
      </c>
      <c r="AD38" s="40" t="s">
        <v>28</v>
      </c>
      <c r="AE38" s="27"/>
      <c r="AF38" s="39" t="s">
        <v>37</v>
      </c>
      <c r="AG38" s="39" t="s">
        <v>38</v>
      </c>
      <c r="AH38" s="39" t="s">
        <v>23</v>
      </c>
      <c r="AI38" s="40" t="s">
        <v>29</v>
      </c>
      <c r="AJ38" s="40" t="s">
        <v>24</v>
      </c>
      <c r="AK38" s="40" t="s">
        <v>25</v>
      </c>
      <c r="AL38" s="40" t="s">
        <v>26</v>
      </c>
      <c r="AM38" s="40" t="s">
        <v>27</v>
      </c>
      <c r="AN38" s="40" t="s">
        <v>28</v>
      </c>
      <c r="AO38" s="27"/>
      <c r="AP38" s="39" t="s">
        <v>37</v>
      </c>
      <c r="AQ38" s="39" t="s">
        <v>38</v>
      </c>
      <c r="AR38" s="39" t="s">
        <v>23</v>
      </c>
      <c r="AS38" s="40" t="s">
        <v>29</v>
      </c>
      <c r="AT38" s="40" t="s">
        <v>24</v>
      </c>
      <c r="AU38" s="40" t="s">
        <v>25</v>
      </c>
      <c r="AV38" s="40" t="s">
        <v>26</v>
      </c>
      <c r="AW38" s="40" t="s">
        <v>27</v>
      </c>
      <c r="AX38" s="40" t="s">
        <v>28</v>
      </c>
      <c r="AY38" s="24"/>
      <c r="AZ38" s="53" t="s">
        <v>67</v>
      </c>
      <c r="BA38" s="3">
        <v>2.5</v>
      </c>
      <c r="BB38" s="53" t="s">
        <v>59</v>
      </c>
      <c r="BC38" s="3"/>
      <c r="BD38" s="3"/>
      <c r="BE38" s="3"/>
    </row>
    <row r="39" spans="2:63" x14ac:dyDescent="0.35">
      <c r="B39" s="38">
        <v>1</v>
      </c>
      <c r="C39" s="34">
        <f>C35+0.003472</f>
        <v>0.49027666666666653</v>
      </c>
      <c r="D39" s="34">
        <f>C39+0.017361</f>
        <v>0.50763766666666654</v>
      </c>
      <c r="E39" s="33" t="s">
        <v>19</v>
      </c>
      <c r="F39" s="33" t="s">
        <v>31</v>
      </c>
      <c r="G39" s="33" t="s">
        <v>32</v>
      </c>
      <c r="H39" s="33" t="s">
        <v>33</v>
      </c>
      <c r="I39" s="33" t="s">
        <v>34</v>
      </c>
      <c r="J39" s="48" t="s">
        <v>35</v>
      </c>
      <c r="L39" s="38">
        <v>1</v>
      </c>
      <c r="M39" s="34">
        <f>M35+0.003472</f>
        <v>0.49027666666666653</v>
      </c>
      <c r="N39" s="34">
        <f>M39+0.015972</f>
        <v>0.50624866666666657</v>
      </c>
      <c r="O39" s="33" t="s">
        <v>19</v>
      </c>
      <c r="P39" s="33" t="s">
        <v>31</v>
      </c>
      <c r="Q39" s="33" t="s">
        <v>32</v>
      </c>
      <c r="R39" s="33" t="s">
        <v>33</v>
      </c>
      <c r="S39" s="33" t="s">
        <v>34</v>
      </c>
      <c r="T39" s="48" t="s">
        <v>35</v>
      </c>
      <c r="V39" s="38">
        <v>1</v>
      </c>
      <c r="W39" s="34">
        <f>W35+0.003472</f>
        <v>0.49027666666666653</v>
      </c>
      <c r="X39" s="34">
        <f>W39+0.013889</f>
        <v>0.50416566666666651</v>
      </c>
      <c r="Y39" s="33" t="s">
        <v>19</v>
      </c>
      <c r="Z39" s="33" t="s">
        <v>31</v>
      </c>
      <c r="AA39" s="33" t="s">
        <v>32</v>
      </c>
      <c r="AB39" s="33" t="s">
        <v>33</v>
      </c>
      <c r="AC39" s="33" t="s">
        <v>34</v>
      </c>
      <c r="AD39" s="48" t="s">
        <v>35</v>
      </c>
      <c r="AE39" s="24"/>
      <c r="AF39" s="38">
        <v>1</v>
      </c>
      <c r="AG39" s="34">
        <f>AG35+0.003472</f>
        <v>0.49027666666666653</v>
      </c>
      <c r="AH39" s="34">
        <f>AG39+0.011806</f>
        <v>0.50208266666666657</v>
      </c>
      <c r="AI39" s="33" t="s">
        <v>19</v>
      </c>
      <c r="AJ39" s="33" t="s">
        <v>31</v>
      </c>
      <c r="AK39" s="33" t="s">
        <v>32</v>
      </c>
      <c r="AL39" s="33" t="s">
        <v>33</v>
      </c>
      <c r="AM39" s="33" t="s">
        <v>34</v>
      </c>
      <c r="AN39" s="48" t="s">
        <v>35</v>
      </c>
      <c r="AO39" s="24"/>
      <c r="AP39" s="38">
        <v>1</v>
      </c>
      <c r="AQ39" s="34">
        <f>AQ35+0.003472</f>
        <v>0.49027666666666653</v>
      </c>
      <c r="AR39" s="34">
        <f>AQ39+0.010417</f>
        <v>0.50069366666666648</v>
      </c>
      <c r="AS39" s="33" t="s">
        <v>19</v>
      </c>
      <c r="AT39" s="33" t="s">
        <v>31</v>
      </c>
      <c r="AU39" s="33" t="s">
        <v>32</v>
      </c>
      <c r="AV39" s="33" t="s">
        <v>33</v>
      </c>
      <c r="AW39" s="33" t="s">
        <v>34</v>
      </c>
      <c r="AX39" s="48" t="s">
        <v>35</v>
      </c>
      <c r="AY39" s="24"/>
      <c r="AZ39" s="27" t="s">
        <v>60</v>
      </c>
      <c r="BA39" s="2"/>
      <c r="BB39" s="2"/>
      <c r="BC39" s="2" t="s">
        <v>61</v>
      </c>
    </row>
    <row r="40" spans="2:63" x14ac:dyDescent="0.35">
      <c r="B40" s="26">
        <v>2</v>
      </c>
      <c r="C40" s="35">
        <f>D39</f>
        <v>0.50763766666666654</v>
      </c>
      <c r="D40" s="34">
        <f t="shared" ref="D40:D44" si="31">C40+0.017361</f>
        <v>0.5249986666666665</v>
      </c>
      <c r="E40" s="23" t="s">
        <v>35</v>
      </c>
      <c r="F40" s="23" t="s">
        <v>19</v>
      </c>
      <c r="G40" s="23" t="s">
        <v>31</v>
      </c>
      <c r="H40" s="23" t="s">
        <v>32</v>
      </c>
      <c r="I40" s="23" t="s">
        <v>33</v>
      </c>
      <c r="J40" s="49" t="s">
        <v>34</v>
      </c>
      <c r="L40" s="26">
        <v>2</v>
      </c>
      <c r="M40" s="35">
        <f>N39</f>
        <v>0.50624866666666657</v>
      </c>
      <c r="N40" s="34">
        <f t="shared" ref="N40:N44" si="32">M40+0.015972</f>
        <v>0.52222066666666656</v>
      </c>
      <c r="O40" s="23" t="s">
        <v>35</v>
      </c>
      <c r="P40" s="23" t="s">
        <v>19</v>
      </c>
      <c r="Q40" s="23" t="s">
        <v>31</v>
      </c>
      <c r="R40" s="23" t="s">
        <v>32</v>
      </c>
      <c r="S40" s="23" t="s">
        <v>33</v>
      </c>
      <c r="T40" s="49" t="s">
        <v>34</v>
      </c>
      <c r="V40" s="26">
        <v>2</v>
      </c>
      <c r="W40" s="35">
        <f>X39</f>
        <v>0.50416566666666651</v>
      </c>
      <c r="X40" s="34">
        <f t="shared" ref="X40:X44" si="33">W40+0.013889</f>
        <v>0.51805466666666655</v>
      </c>
      <c r="Y40" s="23" t="s">
        <v>35</v>
      </c>
      <c r="Z40" s="23" t="s">
        <v>19</v>
      </c>
      <c r="AA40" s="23" t="s">
        <v>31</v>
      </c>
      <c r="AB40" s="23" t="s">
        <v>32</v>
      </c>
      <c r="AC40" s="23" t="s">
        <v>33</v>
      </c>
      <c r="AD40" s="49" t="s">
        <v>34</v>
      </c>
      <c r="AE40" s="24"/>
      <c r="AF40" s="26">
        <v>2</v>
      </c>
      <c r="AG40" s="35">
        <f>AH39</f>
        <v>0.50208266666666657</v>
      </c>
      <c r="AH40" s="34">
        <f t="shared" ref="AH40:AH44" si="34">AG40+0.011806</f>
        <v>0.51388866666666655</v>
      </c>
      <c r="AI40" s="23" t="s">
        <v>35</v>
      </c>
      <c r="AJ40" s="23" t="s">
        <v>19</v>
      </c>
      <c r="AK40" s="23" t="s">
        <v>31</v>
      </c>
      <c r="AL40" s="23" t="s">
        <v>32</v>
      </c>
      <c r="AM40" s="23" t="s">
        <v>33</v>
      </c>
      <c r="AN40" s="49" t="s">
        <v>34</v>
      </c>
      <c r="AO40" s="24"/>
      <c r="AP40" s="26">
        <v>2</v>
      </c>
      <c r="AQ40" s="35">
        <f>AR39</f>
        <v>0.50069366666666648</v>
      </c>
      <c r="AR40" s="34">
        <f t="shared" ref="AR40:AR44" si="35">AQ40+0.010417</f>
        <v>0.51111066666666649</v>
      </c>
      <c r="AS40" s="23" t="s">
        <v>35</v>
      </c>
      <c r="AT40" s="23" t="s">
        <v>19</v>
      </c>
      <c r="AU40" s="23" t="s">
        <v>31</v>
      </c>
      <c r="AV40" s="23" t="s">
        <v>32</v>
      </c>
      <c r="AW40" s="23" t="s">
        <v>33</v>
      </c>
      <c r="AX40" s="49" t="s">
        <v>34</v>
      </c>
      <c r="AY40" s="24"/>
      <c r="AZ40">
        <v>10</v>
      </c>
      <c r="BC40">
        <f>AZ40*$BA$38</f>
        <v>25</v>
      </c>
      <c r="BD40" s="24"/>
    </row>
    <row r="41" spans="2:63" x14ac:dyDescent="0.35">
      <c r="B41" s="26">
        <v>3</v>
      </c>
      <c r="C41" s="35">
        <f t="shared" ref="C41:C44" si="36">D40</f>
        <v>0.5249986666666665</v>
      </c>
      <c r="D41" s="34">
        <f t="shared" si="31"/>
        <v>0.54235966666666646</v>
      </c>
      <c r="E41" s="23" t="s">
        <v>34</v>
      </c>
      <c r="F41" s="23" t="s">
        <v>35</v>
      </c>
      <c r="G41" s="23" t="s">
        <v>19</v>
      </c>
      <c r="H41" s="23" t="s">
        <v>31</v>
      </c>
      <c r="I41" s="23" t="s">
        <v>32</v>
      </c>
      <c r="J41" s="49" t="s">
        <v>33</v>
      </c>
      <c r="L41" s="26">
        <v>3</v>
      </c>
      <c r="M41" s="35">
        <f t="shared" ref="M41:M44" si="37">N40</f>
        <v>0.52222066666666656</v>
      </c>
      <c r="N41" s="34">
        <f t="shared" si="32"/>
        <v>0.53819266666666654</v>
      </c>
      <c r="O41" s="23" t="s">
        <v>34</v>
      </c>
      <c r="P41" s="23" t="s">
        <v>35</v>
      </c>
      <c r="Q41" s="23" t="s">
        <v>19</v>
      </c>
      <c r="R41" s="23" t="s">
        <v>31</v>
      </c>
      <c r="S41" s="23" t="s">
        <v>32</v>
      </c>
      <c r="T41" s="49" t="s">
        <v>33</v>
      </c>
      <c r="V41" s="26">
        <v>3</v>
      </c>
      <c r="W41" s="35">
        <f t="shared" ref="W41:W44" si="38">X40</f>
        <v>0.51805466666666655</v>
      </c>
      <c r="X41" s="34">
        <f t="shared" si="33"/>
        <v>0.53194366666666659</v>
      </c>
      <c r="Y41" s="23" t="s">
        <v>34</v>
      </c>
      <c r="Z41" s="23" t="s">
        <v>35</v>
      </c>
      <c r="AA41" s="23" t="s">
        <v>19</v>
      </c>
      <c r="AB41" s="23" t="s">
        <v>31</v>
      </c>
      <c r="AC41" s="23" t="s">
        <v>32</v>
      </c>
      <c r="AD41" s="49" t="s">
        <v>33</v>
      </c>
      <c r="AE41" s="24"/>
      <c r="AF41" s="26">
        <v>3</v>
      </c>
      <c r="AG41" s="35">
        <f t="shared" ref="AG41:AG44" si="39">AH40</f>
        <v>0.51388866666666655</v>
      </c>
      <c r="AH41" s="34">
        <f t="shared" si="34"/>
        <v>0.52569466666666653</v>
      </c>
      <c r="AI41" s="23" t="s">
        <v>34</v>
      </c>
      <c r="AJ41" s="23" t="s">
        <v>35</v>
      </c>
      <c r="AK41" s="23" t="s">
        <v>19</v>
      </c>
      <c r="AL41" s="23" t="s">
        <v>31</v>
      </c>
      <c r="AM41" s="23" t="s">
        <v>32</v>
      </c>
      <c r="AN41" s="49" t="s">
        <v>33</v>
      </c>
      <c r="AO41" s="24"/>
      <c r="AP41" s="26">
        <v>3</v>
      </c>
      <c r="AQ41" s="35">
        <f t="shared" ref="AQ41:AQ44" si="40">AR40</f>
        <v>0.51111066666666649</v>
      </c>
      <c r="AR41" s="34">
        <f t="shared" si="35"/>
        <v>0.5215276666666665</v>
      </c>
      <c r="AS41" s="23" t="s">
        <v>34</v>
      </c>
      <c r="AT41" s="23" t="s">
        <v>35</v>
      </c>
      <c r="AU41" s="23" t="s">
        <v>19</v>
      </c>
      <c r="AV41" s="23" t="s">
        <v>31</v>
      </c>
      <c r="AW41" s="23" t="s">
        <v>32</v>
      </c>
      <c r="AX41" s="49" t="s">
        <v>33</v>
      </c>
      <c r="AY41" s="24"/>
      <c r="AZ41">
        <v>9</v>
      </c>
      <c r="BC41">
        <f>AZ41*$BA$38</f>
        <v>22.5</v>
      </c>
      <c r="BD41" s="24"/>
    </row>
    <row r="42" spans="2:63" x14ac:dyDescent="0.35">
      <c r="B42" s="26">
        <v>4</v>
      </c>
      <c r="C42" s="35">
        <f t="shared" si="36"/>
        <v>0.54235966666666646</v>
      </c>
      <c r="D42" s="34">
        <f t="shared" si="31"/>
        <v>0.55972066666666642</v>
      </c>
      <c r="E42" s="23" t="s">
        <v>33</v>
      </c>
      <c r="F42" s="23" t="s">
        <v>34</v>
      </c>
      <c r="G42" s="23" t="s">
        <v>35</v>
      </c>
      <c r="H42" s="23" t="s">
        <v>19</v>
      </c>
      <c r="I42" s="23" t="s">
        <v>31</v>
      </c>
      <c r="J42" s="49" t="s">
        <v>32</v>
      </c>
      <c r="L42" s="26">
        <v>4</v>
      </c>
      <c r="M42" s="35">
        <f t="shared" si="37"/>
        <v>0.53819266666666654</v>
      </c>
      <c r="N42" s="34">
        <f t="shared" si="32"/>
        <v>0.55416466666666653</v>
      </c>
      <c r="O42" s="23" t="s">
        <v>33</v>
      </c>
      <c r="P42" s="23" t="s">
        <v>34</v>
      </c>
      <c r="Q42" s="23" t="s">
        <v>35</v>
      </c>
      <c r="R42" s="23" t="s">
        <v>19</v>
      </c>
      <c r="S42" s="23" t="s">
        <v>31</v>
      </c>
      <c r="T42" s="49" t="s">
        <v>32</v>
      </c>
      <c r="V42" s="26">
        <v>4</v>
      </c>
      <c r="W42" s="35">
        <f t="shared" si="38"/>
        <v>0.53194366666666659</v>
      </c>
      <c r="X42" s="34">
        <f t="shared" si="33"/>
        <v>0.54583266666666663</v>
      </c>
      <c r="Y42" s="23" t="s">
        <v>33</v>
      </c>
      <c r="Z42" s="23" t="s">
        <v>34</v>
      </c>
      <c r="AA42" s="23" t="s">
        <v>35</v>
      </c>
      <c r="AB42" s="23" t="s">
        <v>19</v>
      </c>
      <c r="AC42" s="23" t="s">
        <v>31</v>
      </c>
      <c r="AD42" s="49" t="s">
        <v>32</v>
      </c>
      <c r="AE42" s="24"/>
      <c r="AF42" s="26">
        <v>4</v>
      </c>
      <c r="AG42" s="35">
        <f t="shared" si="39"/>
        <v>0.52569466666666653</v>
      </c>
      <c r="AH42" s="34">
        <f t="shared" si="34"/>
        <v>0.53750066666666652</v>
      </c>
      <c r="AI42" s="23" t="s">
        <v>33</v>
      </c>
      <c r="AJ42" s="23" t="s">
        <v>34</v>
      </c>
      <c r="AK42" s="23" t="s">
        <v>35</v>
      </c>
      <c r="AL42" s="23" t="s">
        <v>19</v>
      </c>
      <c r="AM42" s="23" t="s">
        <v>31</v>
      </c>
      <c r="AN42" s="49" t="s">
        <v>32</v>
      </c>
      <c r="AO42" s="24"/>
      <c r="AP42" s="26">
        <v>4</v>
      </c>
      <c r="AQ42" s="35">
        <f t="shared" si="40"/>
        <v>0.5215276666666665</v>
      </c>
      <c r="AR42" s="34">
        <f t="shared" si="35"/>
        <v>0.53194466666666651</v>
      </c>
      <c r="AS42" s="23" t="s">
        <v>33</v>
      </c>
      <c r="AT42" s="23" t="s">
        <v>34</v>
      </c>
      <c r="AU42" s="23" t="s">
        <v>35</v>
      </c>
      <c r="AV42" s="23" t="s">
        <v>19</v>
      </c>
      <c r="AW42" s="23" t="s">
        <v>31</v>
      </c>
      <c r="AX42" s="49" t="s">
        <v>32</v>
      </c>
      <c r="AY42" s="24"/>
      <c r="AZ42">
        <v>8</v>
      </c>
      <c r="BC42">
        <f>AZ42*$BA$38</f>
        <v>20</v>
      </c>
      <c r="BD42" s="24"/>
    </row>
    <row r="43" spans="2:63" x14ac:dyDescent="0.35">
      <c r="B43" s="26">
        <v>5</v>
      </c>
      <c r="C43" s="35">
        <f t="shared" si="36"/>
        <v>0.55972066666666642</v>
      </c>
      <c r="D43" s="34">
        <f t="shared" si="31"/>
        <v>0.57708166666666638</v>
      </c>
      <c r="E43" s="23" t="s">
        <v>32</v>
      </c>
      <c r="F43" s="23" t="s">
        <v>33</v>
      </c>
      <c r="G43" s="23" t="s">
        <v>34</v>
      </c>
      <c r="H43" s="23" t="s">
        <v>35</v>
      </c>
      <c r="I43" s="23" t="s">
        <v>19</v>
      </c>
      <c r="J43" s="49" t="s">
        <v>31</v>
      </c>
      <c r="L43" s="26">
        <v>5</v>
      </c>
      <c r="M43" s="35">
        <f t="shared" si="37"/>
        <v>0.55416466666666653</v>
      </c>
      <c r="N43" s="34">
        <f t="shared" si="32"/>
        <v>0.57013666666666651</v>
      </c>
      <c r="O43" s="23" t="s">
        <v>32</v>
      </c>
      <c r="P43" s="23" t="s">
        <v>33</v>
      </c>
      <c r="Q43" s="23" t="s">
        <v>34</v>
      </c>
      <c r="R43" s="23" t="s">
        <v>35</v>
      </c>
      <c r="S43" s="23" t="s">
        <v>19</v>
      </c>
      <c r="T43" s="49" t="s">
        <v>31</v>
      </c>
      <c r="V43" s="26">
        <v>5</v>
      </c>
      <c r="W43" s="35">
        <f t="shared" si="38"/>
        <v>0.54583266666666663</v>
      </c>
      <c r="X43" s="34">
        <f t="shared" si="33"/>
        <v>0.55972166666666667</v>
      </c>
      <c r="Y43" s="23" t="s">
        <v>32</v>
      </c>
      <c r="Z43" s="23" t="s">
        <v>33</v>
      </c>
      <c r="AA43" s="23" t="s">
        <v>34</v>
      </c>
      <c r="AB43" s="23" t="s">
        <v>35</v>
      </c>
      <c r="AC43" s="23" t="s">
        <v>19</v>
      </c>
      <c r="AD43" s="49" t="s">
        <v>31</v>
      </c>
      <c r="AE43" s="24"/>
      <c r="AF43" s="26">
        <v>5</v>
      </c>
      <c r="AG43" s="35">
        <f t="shared" si="39"/>
        <v>0.53750066666666652</v>
      </c>
      <c r="AH43" s="34">
        <f t="shared" si="34"/>
        <v>0.5493066666666665</v>
      </c>
      <c r="AI43" s="23" t="s">
        <v>32</v>
      </c>
      <c r="AJ43" s="23" t="s">
        <v>33</v>
      </c>
      <c r="AK43" s="23" t="s">
        <v>34</v>
      </c>
      <c r="AL43" s="23" t="s">
        <v>35</v>
      </c>
      <c r="AM43" s="23" t="s">
        <v>19</v>
      </c>
      <c r="AN43" s="49" t="s">
        <v>31</v>
      </c>
      <c r="AO43" s="24"/>
      <c r="AP43" s="26">
        <v>5</v>
      </c>
      <c r="AQ43" s="35">
        <f t="shared" si="40"/>
        <v>0.53194466666666651</v>
      </c>
      <c r="AR43" s="34">
        <f t="shared" si="35"/>
        <v>0.54236166666666652</v>
      </c>
      <c r="AS43" s="23" t="s">
        <v>32</v>
      </c>
      <c r="AT43" s="23" t="s">
        <v>33</v>
      </c>
      <c r="AU43" s="23" t="s">
        <v>34</v>
      </c>
      <c r="AV43" s="23" t="s">
        <v>35</v>
      </c>
      <c r="AW43" s="23" t="s">
        <v>19</v>
      </c>
      <c r="AX43" s="49" t="s">
        <v>31</v>
      </c>
      <c r="AY43" s="24"/>
      <c r="AZ43">
        <v>7</v>
      </c>
      <c r="BC43">
        <f>AZ43*$BA$38</f>
        <v>17.5</v>
      </c>
      <c r="BD43" s="24"/>
    </row>
    <row r="44" spans="2:63" x14ac:dyDescent="0.35">
      <c r="B44" s="26">
        <v>6</v>
      </c>
      <c r="C44" s="35">
        <f t="shared" si="36"/>
        <v>0.57708166666666638</v>
      </c>
      <c r="D44" s="34">
        <f t="shared" si="31"/>
        <v>0.59444266666666634</v>
      </c>
      <c r="E44" s="23" t="s">
        <v>31</v>
      </c>
      <c r="F44" s="23" t="s">
        <v>32</v>
      </c>
      <c r="G44" s="23" t="s">
        <v>33</v>
      </c>
      <c r="H44" s="23" t="s">
        <v>34</v>
      </c>
      <c r="I44" s="23" t="s">
        <v>35</v>
      </c>
      <c r="J44" s="49" t="s">
        <v>19</v>
      </c>
      <c r="L44" s="26">
        <v>6</v>
      </c>
      <c r="M44" s="35">
        <f t="shared" si="37"/>
        <v>0.57013666666666651</v>
      </c>
      <c r="N44" s="34">
        <f t="shared" si="32"/>
        <v>0.5861086666666665</v>
      </c>
      <c r="O44" s="23" t="s">
        <v>31</v>
      </c>
      <c r="P44" s="23" t="s">
        <v>32</v>
      </c>
      <c r="Q44" s="23" t="s">
        <v>33</v>
      </c>
      <c r="R44" s="23" t="s">
        <v>34</v>
      </c>
      <c r="S44" s="23" t="s">
        <v>35</v>
      </c>
      <c r="T44" s="49" t="s">
        <v>19</v>
      </c>
      <c r="V44" s="26">
        <v>6</v>
      </c>
      <c r="W44" s="35">
        <f t="shared" si="38"/>
        <v>0.55972166666666667</v>
      </c>
      <c r="X44" s="34">
        <f t="shared" si="33"/>
        <v>0.57361066666666671</v>
      </c>
      <c r="Y44" s="23" t="s">
        <v>31</v>
      </c>
      <c r="Z44" s="23" t="s">
        <v>32</v>
      </c>
      <c r="AA44" s="23" t="s">
        <v>33</v>
      </c>
      <c r="AB44" s="23" t="s">
        <v>34</v>
      </c>
      <c r="AC44" s="23" t="s">
        <v>35</v>
      </c>
      <c r="AD44" s="49" t="s">
        <v>19</v>
      </c>
      <c r="AE44" s="24"/>
      <c r="AF44" s="26">
        <v>6</v>
      </c>
      <c r="AG44" s="35">
        <f t="shared" si="39"/>
        <v>0.5493066666666665</v>
      </c>
      <c r="AH44" s="34">
        <f t="shared" si="34"/>
        <v>0.56111266666666648</v>
      </c>
      <c r="AI44" s="23" t="s">
        <v>31</v>
      </c>
      <c r="AJ44" s="23" t="s">
        <v>32</v>
      </c>
      <c r="AK44" s="23" t="s">
        <v>33</v>
      </c>
      <c r="AL44" s="23" t="s">
        <v>34</v>
      </c>
      <c r="AM44" s="23" t="s">
        <v>35</v>
      </c>
      <c r="AN44" s="49" t="s">
        <v>19</v>
      </c>
      <c r="AO44" s="24"/>
      <c r="AP44" s="26">
        <v>6</v>
      </c>
      <c r="AQ44" s="35">
        <f t="shared" si="40"/>
        <v>0.54236166666666652</v>
      </c>
      <c r="AR44" s="34">
        <f t="shared" si="35"/>
        <v>0.55277866666666653</v>
      </c>
      <c r="AS44" s="23" t="s">
        <v>31</v>
      </c>
      <c r="AT44" s="23" t="s">
        <v>32</v>
      </c>
      <c r="AU44" s="23" t="s">
        <v>33</v>
      </c>
      <c r="AV44" s="23" t="s">
        <v>34</v>
      </c>
      <c r="AW44" s="23" t="s">
        <v>35</v>
      </c>
      <c r="AX44" s="49" t="s">
        <v>19</v>
      </c>
      <c r="AY44" s="24"/>
      <c r="AZ44">
        <v>6</v>
      </c>
      <c r="BC44">
        <f>AZ44*$BA$38</f>
        <v>15</v>
      </c>
      <c r="BD44" s="24"/>
    </row>
    <row r="45" spans="2:63" x14ac:dyDescent="0.35">
      <c r="B45" s="24"/>
      <c r="C45" s="24"/>
      <c r="D45" s="24"/>
      <c r="E45" s="24"/>
      <c r="F45" s="24"/>
      <c r="G45" s="24"/>
      <c r="H45" s="24"/>
      <c r="I45" s="24"/>
      <c r="J45" s="24"/>
      <c r="L45" s="24"/>
      <c r="M45" s="24"/>
      <c r="N45" s="24"/>
      <c r="O45" s="24"/>
      <c r="P45" s="24"/>
      <c r="Q45" s="24"/>
      <c r="R45" s="24"/>
      <c r="S45" s="24"/>
      <c r="T45" s="24"/>
      <c r="V45" s="24"/>
      <c r="W45" s="24"/>
      <c r="X45" s="24"/>
      <c r="Y45" s="24"/>
      <c r="Z45" s="24"/>
      <c r="AA45" s="24"/>
      <c r="AB45" s="24"/>
      <c r="AC45" s="24"/>
      <c r="AD45" s="24"/>
      <c r="AE45" s="24"/>
      <c r="AF45" s="24"/>
      <c r="AG45" s="24"/>
      <c r="AH45" s="24"/>
      <c r="AI45" s="24"/>
      <c r="AJ45" s="24"/>
      <c r="AK45" s="24"/>
      <c r="AL45" s="24"/>
      <c r="AM45" s="24"/>
      <c r="AN45" s="24"/>
      <c r="AO45" s="24"/>
      <c r="AP45" s="24"/>
      <c r="AQ45" s="24"/>
      <c r="AR45" s="24"/>
      <c r="AS45" s="24"/>
      <c r="AT45" s="24"/>
      <c r="AU45" s="24"/>
      <c r="AV45" s="24"/>
      <c r="AW45" s="24"/>
      <c r="AX45" s="24"/>
      <c r="AY45" s="24"/>
      <c r="AZ45" s="10"/>
      <c r="BC45" s="1"/>
      <c r="BD45" s="1"/>
    </row>
    <row r="46" spans="2:63" x14ac:dyDescent="0.35">
      <c r="B46" s="27" t="s">
        <v>62</v>
      </c>
      <c r="C46" s="25"/>
      <c r="D46" s="24"/>
      <c r="E46" s="24"/>
      <c r="F46" s="24"/>
      <c r="G46" s="24"/>
      <c r="H46" s="24"/>
      <c r="I46" s="24"/>
      <c r="J46" s="24"/>
      <c r="L46" s="27" t="s">
        <v>62</v>
      </c>
      <c r="M46" s="25"/>
      <c r="N46" s="24"/>
      <c r="O46" s="24"/>
      <c r="P46" s="24"/>
      <c r="Q46" s="24"/>
      <c r="R46" s="24"/>
      <c r="S46" s="24"/>
      <c r="T46" s="24"/>
      <c r="V46" s="27" t="s">
        <v>62</v>
      </c>
      <c r="W46" s="25"/>
      <c r="X46" s="24"/>
      <c r="Y46" s="24"/>
      <c r="Z46" s="24"/>
      <c r="AA46" s="24"/>
      <c r="AB46" s="24"/>
      <c r="AC46" s="24"/>
      <c r="AD46" s="24"/>
      <c r="AE46" s="24"/>
      <c r="AF46" s="27" t="s">
        <v>62</v>
      </c>
      <c r="AG46" s="25"/>
      <c r="AH46" s="24"/>
      <c r="AI46" s="24"/>
      <c r="AJ46" s="24"/>
      <c r="AK46" s="24"/>
      <c r="AL46" s="24"/>
      <c r="AM46" s="24"/>
      <c r="AN46" s="24"/>
      <c r="AO46" s="24"/>
      <c r="AP46" s="27" t="s">
        <v>62</v>
      </c>
      <c r="AQ46" s="25"/>
      <c r="AR46" s="24"/>
      <c r="AS46" s="24"/>
      <c r="AT46" s="24"/>
      <c r="AU46" s="24"/>
      <c r="AV46" s="24"/>
      <c r="AW46" s="24"/>
      <c r="AX46" s="24"/>
      <c r="AY46" s="24"/>
      <c r="AZ46" s="10"/>
      <c r="BC46" s="1"/>
      <c r="BI46" s="1"/>
      <c r="BJ46" s="1"/>
      <c r="BK46" s="10"/>
    </row>
    <row r="47" spans="2:63" x14ac:dyDescent="0.35">
      <c r="B47" s="24"/>
      <c r="C47" s="24"/>
      <c r="D47" s="24"/>
      <c r="E47" s="24"/>
      <c r="F47" s="24"/>
      <c r="G47" s="24"/>
      <c r="H47" s="24"/>
      <c r="I47" s="24"/>
      <c r="J47" s="24"/>
      <c r="L47" s="24"/>
      <c r="M47" s="24"/>
      <c r="N47" s="24"/>
      <c r="O47" s="24"/>
      <c r="P47" s="24"/>
      <c r="Q47" s="24"/>
      <c r="R47" s="24"/>
      <c r="S47" s="24"/>
      <c r="T47" s="24"/>
      <c r="V47" s="24"/>
      <c r="W47" s="24"/>
      <c r="X47" s="24"/>
      <c r="Y47" s="24"/>
      <c r="Z47" s="24"/>
      <c r="AA47" s="24"/>
      <c r="AB47" s="24"/>
      <c r="AC47" s="24"/>
      <c r="AD47" s="24"/>
      <c r="AE47" s="24"/>
      <c r="AF47" s="24"/>
      <c r="AG47" s="24"/>
      <c r="AH47" s="24"/>
      <c r="AI47" s="24"/>
      <c r="AJ47" s="24"/>
      <c r="AK47" s="24"/>
      <c r="AL47" s="24"/>
      <c r="AM47" s="24"/>
      <c r="AN47" s="24"/>
      <c r="AO47" s="24"/>
      <c r="AP47" s="24"/>
      <c r="AQ47" s="24"/>
      <c r="AR47" s="24"/>
      <c r="AS47" s="24"/>
      <c r="AT47" s="24"/>
      <c r="AU47" s="24"/>
      <c r="AV47" s="24"/>
      <c r="AW47" s="24"/>
      <c r="AX47" s="24"/>
      <c r="AY47" s="24"/>
      <c r="AZ47" s="10"/>
      <c r="BC47" s="1"/>
      <c r="BJ47" s="1"/>
      <c r="BK47" s="10"/>
    </row>
    <row r="48" spans="2:63" x14ac:dyDescent="0.35">
      <c r="B48" s="24"/>
      <c r="C48" s="27" t="s">
        <v>69</v>
      </c>
      <c r="D48" s="24"/>
      <c r="E48" s="24"/>
      <c r="F48" s="24"/>
      <c r="G48" s="24"/>
      <c r="H48" s="24"/>
      <c r="L48" s="24"/>
      <c r="M48" s="27" t="s">
        <v>69</v>
      </c>
      <c r="N48" s="24"/>
      <c r="O48" s="24"/>
      <c r="P48" s="24"/>
      <c r="Q48" s="24"/>
      <c r="R48" s="24"/>
      <c r="V48" s="24"/>
      <c r="W48" s="27" t="s">
        <v>69</v>
      </c>
      <c r="X48" s="24"/>
      <c r="Y48" s="24"/>
      <c r="Z48" s="24"/>
      <c r="AA48" s="24"/>
      <c r="AB48" s="24"/>
      <c r="AF48" s="24"/>
      <c r="AG48" s="27" t="s">
        <v>69</v>
      </c>
      <c r="AH48" s="24"/>
      <c r="AI48" s="24"/>
      <c r="AJ48" s="24"/>
      <c r="AK48" s="24"/>
      <c r="AL48" s="24"/>
      <c r="AP48" s="24"/>
      <c r="AQ48" s="27" t="s">
        <v>69</v>
      </c>
      <c r="AR48" s="24"/>
      <c r="AS48" s="24"/>
      <c r="AT48" s="24"/>
      <c r="AU48" s="24"/>
      <c r="AV48" s="24"/>
      <c r="AZ48" s="10"/>
      <c r="BC48" s="1"/>
      <c r="BJ48" s="1"/>
      <c r="BK48" s="10"/>
    </row>
    <row r="49" spans="2:63" x14ac:dyDescent="0.35">
      <c r="B49" s="41" t="s">
        <v>21</v>
      </c>
      <c r="C49" s="42" t="s">
        <v>22</v>
      </c>
      <c r="D49" s="42" t="s">
        <v>23</v>
      </c>
      <c r="E49" s="42" t="s">
        <v>24</v>
      </c>
      <c r="F49" s="42" t="s">
        <v>25</v>
      </c>
      <c r="G49" s="42" t="s">
        <v>26</v>
      </c>
      <c r="H49" s="42" t="s">
        <v>27</v>
      </c>
      <c r="I49" s="42" t="s">
        <v>28</v>
      </c>
      <c r="J49" s="42" t="s">
        <v>29</v>
      </c>
      <c r="L49" s="41" t="s">
        <v>21</v>
      </c>
      <c r="M49" s="42" t="s">
        <v>22</v>
      </c>
      <c r="N49" s="42" t="s">
        <v>23</v>
      </c>
      <c r="O49" s="42" t="s">
        <v>24</v>
      </c>
      <c r="P49" s="42" t="s">
        <v>25</v>
      </c>
      <c r="Q49" s="42" t="s">
        <v>26</v>
      </c>
      <c r="R49" s="42" t="s">
        <v>27</v>
      </c>
      <c r="S49" s="42" t="s">
        <v>28</v>
      </c>
      <c r="T49" s="42" t="s">
        <v>29</v>
      </c>
      <c r="V49" s="41" t="s">
        <v>21</v>
      </c>
      <c r="W49" s="42" t="s">
        <v>22</v>
      </c>
      <c r="X49" s="42" t="s">
        <v>23</v>
      </c>
      <c r="Y49" s="42" t="s">
        <v>24</v>
      </c>
      <c r="Z49" s="42" t="s">
        <v>25</v>
      </c>
      <c r="AA49" s="42" t="s">
        <v>26</v>
      </c>
      <c r="AB49" s="42" t="s">
        <v>27</v>
      </c>
      <c r="AC49" s="42" t="s">
        <v>28</v>
      </c>
      <c r="AD49" s="42" t="s">
        <v>29</v>
      </c>
      <c r="AE49" s="47"/>
      <c r="AF49" s="41" t="s">
        <v>21</v>
      </c>
      <c r="AG49" s="42" t="s">
        <v>22</v>
      </c>
      <c r="AH49" s="42" t="s">
        <v>23</v>
      </c>
      <c r="AI49" s="42" t="s">
        <v>24</v>
      </c>
      <c r="AJ49" s="42" t="s">
        <v>25</v>
      </c>
      <c r="AK49" s="42" t="s">
        <v>26</v>
      </c>
      <c r="AL49" s="42" t="s">
        <v>27</v>
      </c>
      <c r="AM49" s="42" t="s">
        <v>28</v>
      </c>
      <c r="AN49" s="42" t="s">
        <v>29</v>
      </c>
      <c r="AO49" s="47"/>
      <c r="AP49" s="41" t="s">
        <v>21</v>
      </c>
      <c r="AQ49" s="42" t="s">
        <v>22</v>
      </c>
      <c r="AR49" s="42" t="s">
        <v>23</v>
      </c>
      <c r="AS49" s="42" t="s">
        <v>24</v>
      </c>
      <c r="AT49" s="42" t="s">
        <v>25</v>
      </c>
      <c r="AU49" s="42" t="s">
        <v>26</v>
      </c>
      <c r="AV49" s="42" t="s">
        <v>27</v>
      </c>
      <c r="AW49" s="42" t="s">
        <v>28</v>
      </c>
      <c r="AX49" s="42" t="s">
        <v>29</v>
      </c>
      <c r="AY49" s="24"/>
      <c r="AZ49" s="54" t="s">
        <v>70</v>
      </c>
      <c r="BA49" s="15"/>
      <c r="BB49" s="15"/>
      <c r="BC49" s="15"/>
      <c r="BD49" s="15"/>
      <c r="BE49" s="2"/>
      <c r="BF49" s="2"/>
      <c r="BG49" s="2"/>
      <c r="BH49" s="2"/>
      <c r="BJ49" s="1"/>
      <c r="BK49" s="10"/>
    </row>
    <row r="50" spans="2:63" x14ac:dyDescent="0.35">
      <c r="B50" s="190" t="s">
        <v>105</v>
      </c>
      <c r="C50" s="34">
        <v>0.58333333333333337</v>
      </c>
      <c r="D50" s="34">
        <f>C50+0.006944</f>
        <v>0.59027733333333332</v>
      </c>
      <c r="E50" s="33" t="s">
        <v>19</v>
      </c>
      <c r="F50" s="33" t="s">
        <v>31</v>
      </c>
      <c r="G50" s="33" t="s">
        <v>32</v>
      </c>
      <c r="H50" s="33" t="s">
        <v>33</v>
      </c>
      <c r="I50" s="33" t="s">
        <v>34</v>
      </c>
      <c r="J50" s="48" t="s">
        <v>35</v>
      </c>
      <c r="L50" s="190" t="s">
        <v>105</v>
      </c>
      <c r="M50" s="34">
        <v>0.58333333333333337</v>
      </c>
      <c r="N50" s="34">
        <f>M50+0.006944</f>
        <v>0.59027733333333332</v>
      </c>
      <c r="O50" s="33" t="s">
        <v>19</v>
      </c>
      <c r="P50" s="33" t="s">
        <v>31</v>
      </c>
      <c r="Q50" s="33" t="s">
        <v>32</v>
      </c>
      <c r="R50" s="33" t="s">
        <v>33</v>
      </c>
      <c r="S50" s="33" t="s">
        <v>34</v>
      </c>
      <c r="T50" s="48" t="s">
        <v>35</v>
      </c>
      <c r="V50" s="190" t="s">
        <v>105</v>
      </c>
      <c r="W50" s="34">
        <v>0.58333333333333337</v>
      </c>
      <c r="X50" s="34">
        <f>W50+0.006944</f>
        <v>0.59027733333333332</v>
      </c>
      <c r="Y50" s="33" t="s">
        <v>19</v>
      </c>
      <c r="Z50" s="33" t="s">
        <v>31</v>
      </c>
      <c r="AA50" s="33" t="s">
        <v>32</v>
      </c>
      <c r="AB50" s="33" t="s">
        <v>33</v>
      </c>
      <c r="AC50" s="33" t="s">
        <v>34</v>
      </c>
      <c r="AD50" s="48" t="s">
        <v>35</v>
      </c>
      <c r="AE50" s="24"/>
      <c r="AF50" s="190" t="s">
        <v>105</v>
      </c>
      <c r="AG50" s="34">
        <v>0.58333333333333337</v>
      </c>
      <c r="AH50" s="34">
        <f>AG50+0.006944</f>
        <v>0.59027733333333332</v>
      </c>
      <c r="AI50" s="33" t="s">
        <v>19</v>
      </c>
      <c r="AJ50" s="33" t="s">
        <v>31</v>
      </c>
      <c r="AK50" s="33" t="s">
        <v>32</v>
      </c>
      <c r="AL50" s="33" t="s">
        <v>33</v>
      </c>
      <c r="AM50" s="33" t="s">
        <v>34</v>
      </c>
      <c r="AN50" s="48" t="s">
        <v>35</v>
      </c>
      <c r="AO50" s="24"/>
      <c r="AP50" s="190" t="s">
        <v>105</v>
      </c>
      <c r="AQ50" s="34">
        <v>0.58333333333333337</v>
      </c>
      <c r="AR50" s="34">
        <f>AQ50+0.006944</f>
        <v>0.59027733333333332</v>
      </c>
      <c r="AS50" s="33" t="s">
        <v>19</v>
      </c>
      <c r="AT50" s="33" t="s">
        <v>31</v>
      </c>
      <c r="AU50" s="33" t="s">
        <v>32</v>
      </c>
      <c r="AV50" s="33" t="s">
        <v>33</v>
      </c>
      <c r="AW50" s="33" t="s">
        <v>34</v>
      </c>
      <c r="AX50" s="48" t="s">
        <v>35</v>
      </c>
      <c r="AY50" s="24"/>
      <c r="AZ50" s="10"/>
      <c r="BB50" s="11"/>
      <c r="BC50" s="11"/>
      <c r="BJ50" s="1"/>
      <c r="BK50" s="10"/>
    </row>
    <row r="51" spans="2:63" x14ac:dyDescent="0.35">
      <c r="B51" s="191"/>
      <c r="C51" s="35">
        <f>D50</f>
        <v>0.59027733333333332</v>
      </c>
      <c r="D51" s="34">
        <f t="shared" ref="D51:D55" si="41">C51+0.006944</f>
        <v>0.59722133333333327</v>
      </c>
      <c r="E51" s="23" t="s">
        <v>35</v>
      </c>
      <c r="F51" s="23" t="s">
        <v>19</v>
      </c>
      <c r="G51" s="23" t="s">
        <v>31</v>
      </c>
      <c r="H51" s="23" t="s">
        <v>32</v>
      </c>
      <c r="I51" s="23" t="s">
        <v>33</v>
      </c>
      <c r="J51" s="49" t="s">
        <v>34</v>
      </c>
      <c r="L51" s="191"/>
      <c r="M51" s="35">
        <f>N50</f>
        <v>0.59027733333333332</v>
      </c>
      <c r="N51" s="34">
        <f t="shared" ref="N51:N55" si="42">M51+0.006944</f>
        <v>0.59722133333333327</v>
      </c>
      <c r="O51" s="23" t="s">
        <v>35</v>
      </c>
      <c r="P51" s="23" t="s">
        <v>19</v>
      </c>
      <c r="Q51" s="23" t="s">
        <v>31</v>
      </c>
      <c r="R51" s="23" t="s">
        <v>32</v>
      </c>
      <c r="S51" s="23" t="s">
        <v>33</v>
      </c>
      <c r="T51" s="49" t="s">
        <v>34</v>
      </c>
      <c r="V51" s="191"/>
      <c r="W51" s="35">
        <f>X50</f>
        <v>0.59027733333333332</v>
      </c>
      <c r="X51" s="34">
        <f t="shared" ref="X51:X55" si="43">W51+0.006944</f>
        <v>0.59722133333333327</v>
      </c>
      <c r="Y51" s="23" t="s">
        <v>35</v>
      </c>
      <c r="Z51" s="23" t="s">
        <v>19</v>
      </c>
      <c r="AA51" s="23" t="s">
        <v>31</v>
      </c>
      <c r="AB51" s="23" t="s">
        <v>32</v>
      </c>
      <c r="AC51" s="23" t="s">
        <v>33</v>
      </c>
      <c r="AD51" s="49" t="s">
        <v>34</v>
      </c>
      <c r="AE51" s="24"/>
      <c r="AF51" s="191"/>
      <c r="AG51" s="35">
        <f>AH50</f>
        <v>0.59027733333333332</v>
      </c>
      <c r="AH51" s="34">
        <f t="shared" ref="AH51:AH55" si="44">AG51+0.006944</f>
        <v>0.59722133333333327</v>
      </c>
      <c r="AI51" s="23" t="s">
        <v>35</v>
      </c>
      <c r="AJ51" s="23" t="s">
        <v>19</v>
      </c>
      <c r="AK51" s="23" t="s">
        <v>31</v>
      </c>
      <c r="AL51" s="23" t="s">
        <v>32</v>
      </c>
      <c r="AM51" s="23" t="s">
        <v>33</v>
      </c>
      <c r="AN51" s="49" t="s">
        <v>34</v>
      </c>
      <c r="AO51" s="24"/>
      <c r="AP51" s="191"/>
      <c r="AQ51" s="35">
        <f>AR50</f>
        <v>0.59027733333333332</v>
      </c>
      <c r="AR51" s="34">
        <f t="shared" ref="AR51:AR55" si="45">AQ51+0.006944</f>
        <v>0.59722133333333327</v>
      </c>
      <c r="AS51" s="23" t="s">
        <v>35</v>
      </c>
      <c r="AT51" s="23" t="s">
        <v>19</v>
      </c>
      <c r="AU51" s="23" t="s">
        <v>31</v>
      </c>
      <c r="AV51" s="23" t="s">
        <v>32</v>
      </c>
      <c r="AW51" s="23" t="s">
        <v>33</v>
      </c>
      <c r="AX51" s="49" t="s">
        <v>34</v>
      </c>
      <c r="AY51" s="24"/>
      <c r="BB51" s="1"/>
      <c r="BC51" s="11"/>
      <c r="BJ51" s="1"/>
      <c r="BK51" s="10"/>
    </row>
    <row r="52" spans="2:63" x14ac:dyDescent="0.35">
      <c r="B52" s="191"/>
      <c r="C52" s="35">
        <f t="shared" ref="C52:C55" si="46">D51</f>
        <v>0.59722133333333327</v>
      </c>
      <c r="D52" s="34">
        <f t="shared" si="41"/>
        <v>0.60416533333333322</v>
      </c>
      <c r="E52" s="23" t="s">
        <v>34</v>
      </c>
      <c r="F52" s="23" t="s">
        <v>35</v>
      </c>
      <c r="G52" s="23" t="s">
        <v>19</v>
      </c>
      <c r="H52" s="23" t="s">
        <v>31</v>
      </c>
      <c r="I52" s="23" t="s">
        <v>32</v>
      </c>
      <c r="J52" s="49" t="s">
        <v>33</v>
      </c>
      <c r="L52" s="191"/>
      <c r="M52" s="35">
        <f t="shared" ref="M52:M55" si="47">N51</f>
        <v>0.59722133333333327</v>
      </c>
      <c r="N52" s="34">
        <f t="shared" si="42"/>
        <v>0.60416533333333322</v>
      </c>
      <c r="O52" s="23" t="s">
        <v>34</v>
      </c>
      <c r="P52" s="23" t="s">
        <v>35</v>
      </c>
      <c r="Q52" s="23" t="s">
        <v>19</v>
      </c>
      <c r="R52" s="23" t="s">
        <v>31</v>
      </c>
      <c r="S52" s="23" t="s">
        <v>32</v>
      </c>
      <c r="T52" s="49" t="s">
        <v>33</v>
      </c>
      <c r="V52" s="191"/>
      <c r="W52" s="35">
        <f t="shared" ref="W52:W55" si="48">X51</f>
        <v>0.59722133333333327</v>
      </c>
      <c r="X52" s="34">
        <f t="shared" si="43"/>
        <v>0.60416533333333322</v>
      </c>
      <c r="Y52" s="23" t="s">
        <v>34</v>
      </c>
      <c r="Z52" s="23" t="s">
        <v>35</v>
      </c>
      <c r="AA52" s="23" t="s">
        <v>19</v>
      </c>
      <c r="AB52" s="23" t="s">
        <v>31</v>
      </c>
      <c r="AC52" s="23" t="s">
        <v>32</v>
      </c>
      <c r="AD52" s="49" t="s">
        <v>33</v>
      </c>
      <c r="AE52" s="24"/>
      <c r="AF52" s="191"/>
      <c r="AG52" s="35">
        <f t="shared" ref="AG52:AG55" si="49">AH51</f>
        <v>0.59722133333333327</v>
      </c>
      <c r="AH52" s="34">
        <f t="shared" si="44"/>
        <v>0.60416533333333322</v>
      </c>
      <c r="AI52" s="23" t="s">
        <v>34</v>
      </c>
      <c r="AJ52" s="23" t="s">
        <v>35</v>
      </c>
      <c r="AK52" s="23" t="s">
        <v>19</v>
      </c>
      <c r="AL52" s="23" t="s">
        <v>31</v>
      </c>
      <c r="AM52" s="23" t="s">
        <v>32</v>
      </c>
      <c r="AN52" s="49" t="s">
        <v>33</v>
      </c>
      <c r="AO52" s="24"/>
      <c r="AP52" s="191"/>
      <c r="AQ52" s="35">
        <f t="shared" ref="AQ52:AQ55" si="50">AR51</f>
        <v>0.59722133333333327</v>
      </c>
      <c r="AR52" s="34">
        <f t="shared" si="45"/>
        <v>0.60416533333333322</v>
      </c>
      <c r="AS52" s="23" t="s">
        <v>34</v>
      </c>
      <c r="AT52" s="23" t="s">
        <v>35</v>
      </c>
      <c r="AU52" s="23" t="s">
        <v>19</v>
      </c>
      <c r="AV52" s="23" t="s">
        <v>31</v>
      </c>
      <c r="AW52" s="23" t="s">
        <v>32</v>
      </c>
      <c r="AX52" s="49" t="s">
        <v>33</v>
      </c>
      <c r="AY52" s="24"/>
      <c r="BB52" s="1"/>
      <c r="BC52" s="11"/>
      <c r="BJ52" s="1"/>
      <c r="BK52" s="10"/>
    </row>
    <row r="53" spans="2:63" x14ac:dyDescent="0.35">
      <c r="B53" s="191"/>
      <c r="C53" s="35">
        <f t="shared" si="46"/>
        <v>0.60416533333333322</v>
      </c>
      <c r="D53" s="34">
        <f t="shared" si="41"/>
        <v>0.61110933333333317</v>
      </c>
      <c r="E53" s="23" t="s">
        <v>33</v>
      </c>
      <c r="F53" s="23" t="s">
        <v>34</v>
      </c>
      <c r="G53" s="23" t="s">
        <v>35</v>
      </c>
      <c r="H53" s="23" t="s">
        <v>19</v>
      </c>
      <c r="I53" s="23" t="s">
        <v>31</v>
      </c>
      <c r="J53" s="49" t="s">
        <v>32</v>
      </c>
      <c r="L53" s="191"/>
      <c r="M53" s="35">
        <f t="shared" si="47"/>
        <v>0.60416533333333322</v>
      </c>
      <c r="N53" s="34">
        <f t="shared" si="42"/>
        <v>0.61110933333333317</v>
      </c>
      <c r="O53" s="23" t="s">
        <v>33</v>
      </c>
      <c r="P53" s="23" t="s">
        <v>34</v>
      </c>
      <c r="Q53" s="23" t="s">
        <v>35</v>
      </c>
      <c r="R53" s="23" t="s">
        <v>19</v>
      </c>
      <c r="S53" s="23" t="s">
        <v>31</v>
      </c>
      <c r="T53" s="49" t="s">
        <v>32</v>
      </c>
      <c r="V53" s="191"/>
      <c r="W53" s="35">
        <f t="shared" si="48"/>
        <v>0.60416533333333322</v>
      </c>
      <c r="X53" s="34">
        <f t="shared" si="43"/>
        <v>0.61110933333333317</v>
      </c>
      <c r="Y53" s="23" t="s">
        <v>33</v>
      </c>
      <c r="Z53" s="23" t="s">
        <v>34</v>
      </c>
      <c r="AA53" s="23" t="s">
        <v>35</v>
      </c>
      <c r="AB53" s="23" t="s">
        <v>19</v>
      </c>
      <c r="AC53" s="23" t="s">
        <v>31</v>
      </c>
      <c r="AD53" s="49" t="s">
        <v>32</v>
      </c>
      <c r="AE53" s="24"/>
      <c r="AF53" s="191"/>
      <c r="AG53" s="35">
        <f t="shared" si="49"/>
        <v>0.60416533333333322</v>
      </c>
      <c r="AH53" s="34">
        <f t="shared" si="44"/>
        <v>0.61110933333333317</v>
      </c>
      <c r="AI53" s="23" t="s">
        <v>33</v>
      </c>
      <c r="AJ53" s="23" t="s">
        <v>34</v>
      </c>
      <c r="AK53" s="23" t="s">
        <v>35</v>
      </c>
      <c r="AL53" s="23" t="s">
        <v>19</v>
      </c>
      <c r="AM53" s="23" t="s">
        <v>31</v>
      </c>
      <c r="AN53" s="49" t="s">
        <v>32</v>
      </c>
      <c r="AO53" s="24"/>
      <c r="AP53" s="191"/>
      <c r="AQ53" s="35">
        <f t="shared" si="50"/>
        <v>0.60416533333333322</v>
      </c>
      <c r="AR53" s="34">
        <f t="shared" si="45"/>
        <v>0.61110933333333317</v>
      </c>
      <c r="AS53" s="23" t="s">
        <v>33</v>
      </c>
      <c r="AT53" s="23" t="s">
        <v>34</v>
      </c>
      <c r="AU53" s="23" t="s">
        <v>35</v>
      </c>
      <c r="AV53" s="23" t="s">
        <v>19</v>
      </c>
      <c r="AW53" s="23" t="s">
        <v>31</v>
      </c>
      <c r="AX53" s="49" t="s">
        <v>32</v>
      </c>
      <c r="AY53" s="24"/>
      <c r="BB53" s="1"/>
      <c r="BC53" s="11"/>
      <c r="BJ53" s="1"/>
      <c r="BK53" s="10"/>
    </row>
    <row r="54" spans="2:63" ht="15" customHeight="1" x14ac:dyDescent="0.35">
      <c r="B54" s="191"/>
      <c r="C54" s="35">
        <f t="shared" si="46"/>
        <v>0.61110933333333317</v>
      </c>
      <c r="D54" s="34">
        <f t="shared" si="41"/>
        <v>0.61805333333333312</v>
      </c>
      <c r="E54" s="23" t="s">
        <v>32</v>
      </c>
      <c r="F54" s="23" t="s">
        <v>33</v>
      </c>
      <c r="G54" s="23" t="s">
        <v>34</v>
      </c>
      <c r="H54" s="23" t="s">
        <v>35</v>
      </c>
      <c r="I54" s="23" t="s">
        <v>19</v>
      </c>
      <c r="J54" s="49" t="s">
        <v>31</v>
      </c>
      <c r="L54" s="191"/>
      <c r="M54" s="35">
        <f t="shared" si="47"/>
        <v>0.61110933333333317</v>
      </c>
      <c r="N54" s="34">
        <f t="shared" si="42"/>
        <v>0.61805333333333312</v>
      </c>
      <c r="O54" s="23" t="s">
        <v>32</v>
      </c>
      <c r="P54" s="23" t="s">
        <v>33</v>
      </c>
      <c r="Q54" s="23" t="s">
        <v>34</v>
      </c>
      <c r="R54" s="23" t="s">
        <v>35</v>
      </c>
      <c r="S54" s="23" t="s">
        <v>19</v>
      </c>
      <c r="T54" s="49" t="s">
        <v>31</v>
      </c>
      <c r="V54" s="191"/>
      <c r="W54" s="35">
        <f t="shared" si="48"/>
        <v>0.61110933333333317</v>
      </c>
      <c r="X54" s="34">
        <f t="shared" si="43"/>
        <v>0.61805333333333312</v>
      </c>
      <c r="Y54" s="23" t="s">
        <v>32</v>
      </c>
      <c r="Z54" s="23" t="s">
        <v>33</v>
      </c>
      <c r="AA54" s="23" t="s">
        <v>34</v>
      </c>
      <c r="AB54" s="23" t="s">
        <v>35</v>
      </c>
      <c r="AC54" s="23" t="s">
        <v>19</v>
      </c>
      <c r="AD54" s="49" t="s">
        <v>31</v>
      </c>
      <c r="AE54" s="24"/>
      <c r="AF54" s="191"/>
      <c r="AG54" s="35">
        <f t="shared" si="49"/>
        <v>0.61110933333333317</v>
      </c>
      <c r="AH54" s="34">
        <f t="shared" si="44"/>
        <v>0.61805333333333312</v>
      </c>
      <c r="AI54" s="23" t="s">
        <v>32</v>
      </c>
      <c r="AJ54" s="23" t="s">
        <v>33</v>
      </c>
      <c r="AK54" s="23" t="s">
        <v>34</v>
      </c>
      <c r="AL54" s="23" t="s">
        <v>35</v>
      </c>
      <c r="AM54" s="23" t="s">
        <v>19</v>
      </c>
      <c r="AN54" s="49" t="s">
        <v>31</v>
      </c>
      <c r="AO54" s="24"/>
      <c r="AP54" s="191"/>
      <c r="AQ54" s="35">
        <f t="shared" si="50"/>
        <v>0.61110933333333317</v>
      </c>
      <c r="AR54" s="34">
        <f t="shared" si="45"/>
        <v>0.61805333333333312</v>
      </c>
      <c r="AS54" s="23" t="s">
        <v>32</v>
      </c>
      <c r="AT54" s="23" t="s">
        <v>33</v>
      </c>
      <c r="AU54" s="23" t="s">
        <v>34</v>
      </c>
      <c r="AV54" s="23" t="s">
        <v>35</v>
      </c>
      <c r="AW54" s="23" t="s">
        <v>19</v>
      </c>
      <c r="AX54" s="49" t="s">
        <v>31</v>
      </c>
      <c r="AY54" s="24"/>
      <c r="BB54" s="1"/>
      <c r="BC54" s="11"/>
      <c r="BJ54" s="1"/>
      <c r="BK54" s="10"/>
    </row>
    <row r="55" spans="2:63" ht="15" customHeight="1" x14ac:dyDescent="0.35">
      <c r="B55" s="192"/>
      <c r="C55" s="35">
        <f t="shared" si="46"/>
        <v>0.61805333333333312</v>
      </c>
      <c r="D55" s="34">
        <f t="shared" si="41"/>
        <v>0.62499733333333307</v>
      </c>
      <c r="E55" s="23" t="s">
        <v>31</v>
      </c>
      <c r="F55" s="23" t="s">
        <v>32</v>
      </c>
      <c r="G55" s="23" t="s">
        <v>33</v>
      </c>
      <c r="H55" s="23" t="s">
        <v>34</v>
      </c>
      <c r="I55" s="23" t="s">
        <v>35</v>
      </c>
      <c r="J55" s="49" t="s">
        <v>19</v>
      </c>
      <c r="L55" s="192"/>
      <c r="M55" s="35">
        <f t="shared" si="47"/>
        <v>0.61805333333333312</v>
      </c>
      <c r="N55" s="34">
        <f t="shared" si="42"/>
        <v>0.62499733333333307</v>
      </c>
      <c r="O55" s="23" t="s">
        <v>31</v>
      </c>
      <c r="P55" s="23" t="s">
        <v>32</v>
      </c>
      <c r="Q55" s="23" t="s">
        <v>33</v>
      </c>
      <c r="R55" s="23" t="s">
        <v>34</v>
      </c>
      <c r="S55" s="23" t="s">
        <v>35</v>
      </c>
      <c r="T55" s="49" t="s">
        <v>19</v>
      </c>
      <c r="V55" s="192"/>
      <c r="W55" s="35">
        <f t="shared" si="48"/>
        <v>0.61805333333333312</v>
      </c>
      <c r="X55" s="34">
        <f t="shared" si="43"/>
        <v>0.62499733333333307</v>
      </c>
      <c r="Y55" s="23" t="s">
        <v>31</v>
      </c>
      <c r="Z55" s="23" t="s">
        <v>32</v>
      </c>
      <c r="AA55" s="23" t="s">
        <v>33</v>
      </c>
      <c r="AB55" s="23" t="s">
        <v>34</v>
      </c>
      <c r="AC55" s="23" t="s">
        <v>35</v>
      </c>
      <c r="AD55" s="49" t="s">
        <v>19</v>
      </c>
      <c r="AE55" s="24"/>
      <c r="AF55" s="192"/>
      <c r="AG55" s="35">
        <f t="shared" si="49"/>
        <v>0.61805333333333312</v>
      </c>
      <c r="AH55" s="34">
        <f t="shared" si="44"/>
        <v>0.62499733333333307</v>
      </c>
      <c r="AI55" s="23" t="s">
        <v>31</v>
      </c>
      <c r="AJ55" s="23" t="s">
        <v>32</v>
      </c>
      <c r="AK55" s="23" t="s">
        <v>33</v>
      </c>
      <c r="AL55" s="23" t="s">
        <v>34</v>
      </c>
      <c r="AM55" s="23" t="s">
        <v>35</v>
      </c>
      <c r="AN55" s="49" t="s">
        <v>19</v>
      </c>
      <c r="AO55" s="24"/>
      <c r="AP55" s="192"/>
      <c r="AQ55" s="35">
        <f t="shared" si="50"/>
        <v>0.61805333333333312</v>
      </c>
      <c r="AR55" s="34">
        <f t="shared" si="45"/>
        <v>0.62499733333333307</v>
      </c>
      <c r="AS55" s="23" t="s">
        <v>31</v>
      </c>
      <c r="AT55" s="23" t="s">
        <v>32</v>
      </c>
      <c r="AU55" s="23" t="s">
        <v>33</v>
      </c>
      <c r="AV55" s="23" t="s">
        <v>34</v>
      </c>
      <c r="AW55" s="23" t="s">
        <v>35</v>
      </c>
      <c r="AX55" s="49" t="s">
        <v>19</v>
      </c>
      <c r="AY55" s="24"/>
      <c r="BB55" s="1"/>
      <c r="BC55" s="11"/>
      <c r="BJ55" s="1"/>
      <c r="BK55" s="10"/>
    </row>
    <row r="56" spans="2:63" ht="15" customHeight="1" x14ac:dyDescent="0.35">
      <c r="D56" s="24"/>
      <c r="E56" s="24"/>
      <c r="F56" s="24"/>
      <c r="G56" s="24"/>
      <c r="H56" s="24"/>
      <c r="I56" s="24"/>
      <c r="J56" s="24"/>
      <c r="L56" s="24"/>
      <c r="M56" s="24"/>
      <c r="N56" s="24"/>
      <c r="O56" s="24"/>
      <c r="P56" s="24"/>
      <c r="Q56" s="24"/>
      <c r="R56" s="24"/>
      <c r="S56" s="24"/>
      <c r="T56" s="24"/>
      <c r="V56" s="24"/>
      <c r="W56" s="24"/>
      <c r="X56" s="24"/>
      <c r="Y56" s="24"/>
      <c r="Z56" s="24"/>
      <c r="AA56" s="24"/>
      <c r="AB56" s="24"/>
      <c r="AC56" s="24"/>
      <c r="AD56" s="24"/>
      <c r="AE56" s="24"/>
      <c r="AF56" s="24"/>
      <c r="AG56" s="24"/>
      <c r="AH56" s="24"/>
      <c r="AI56" s="24"/>
      <c r="AJ56" s="24"/>
      <c r="AK56" s="24"/>
      <c r="AL56" s="24"/>
      <c r="AM56" s="24"/>
      <c r="AN56" s="24"/>
      <c r="AO56" s="24"/>
      <c r="AP56" s="24"/>
      <c r="AQ56" s="24"/>
      <c r="AR56" s="24"/>
      <c r="AS56" s="24"/>
      <c r="AT56" s="24"/>
      <c r="AU56" s="24"/>
      <c r="AV56" s="24"/>
      <c r="AW56" s="24"/>
      <c r="AX56" s="24"/>
      <c r="AY56" s="24"/>
      <c r="BB56" s="1"/>
      <c r="BC56" s="11"/>
      <c r="BJ56" s="1"/>
      <c r="BK56" s="10"/>
    </row>
    <row r="57" spans="2:63" ht="15" customHeight="1" x14ac:dyDescent="0.35">
      <c r="B57" s="63" t="s">
        <v>6</v>
      </c>
      <c r="C57" s="25">
        <f>D55+0.003472</f>
        <v>0.6284693333333331</v>
      </c>
      <c r="D57" s="24"/>
      <c r="E57" s="24"/>
      <c r="F57" s="24"/>
      <c r="G57" s="24"/>
      <c r="H57" s="24"/>
      <c r="I57" s="24"/>
      <c r="J57" s="24"/>
      <c r="L57" s="63" t="s">
        <v>6</v>
      </c>
      <c r="M57" s="25">
        <f>N55+0.003472</f>
        <v>0.6284693333333331</v>
      </c>
      <c r="N57" s="24"/>
      <c r="O57" s="24"/>
      <c r="P57" s="24"/>
      <c r="Q57" s="24"/>
      <c r="R57" s="24"/>
      <c r="S57" s="24"/>
      <c r="T57" s="24"/>
      <c r="V57" s="63" t="s">
        <v>6</v>
      </c>
      <c r="W57" s="25">
        <f>X55+0.003472</f>
        <v>0.6284693333333331</v>
      </c>
      <c r="X57" s="24"/>
      <c r="Y57" s="24"/>
      <c r="Z57" s="24"/>
      <c r="AA57" s="24"/>
      <c r="AB57" s="24"/>
      <c r="AC57" s="24"/>
      <c r="AD57" s="24"/>
      <c r="AE57" s="24"/>
      <c r="AF57" s="63" t="s">
        <v>6</v>
      </c>
      <c r="AG57" s="25">
        <f>AH55+0.003472</f>
        <v>0.6284693333333331</v>
      </c>
      <c r="AH57" s="24"/>
      <c r="AI57" s="24"/>
      <c r="AJ57" s="24"/>
      <c r="AK57" s="24"/>
      <c r="AL57" s="24"/>
      <c r="AM57" s="24"/>
      <c r="AN57" s="24"/>
      <c r="AO57" s="24"/>
      <c r="AP57" s="63" t="s">
        <v>6</v>
      </c>
      <c r="AQ57" s="25">
        <f>AR55+0.003472</f>
        <v>0.6284693333333331</v>
      </c>
      <c r="AR57" s="24"/>
      <c r="AS57" s="24"/>
      <c r="AT57" s="24"/>
      <c r="AU57" s="24"/>
      <c r="AV57" s="24"/>
      <c r="AW57" s="24"/>
      <c r="AX57" s="24"/>
      <c r="AY57" s="24"/>
      <c r="BB57" s="1"/>
      <c r="BC57" s="11"/>
      <c r="BJ57" s="1"/>
      <c r="BK57" s="10"/>
    </row>
    <row r="58" spans="2:63" ht="15" customHeight="1" x14ac:dyDescent="0.35">
      <c r="B58" s="24"/>
      <c r="C58" s="24"/>
      <c r="D58" s="24"/>
      <c r="E58" s="24"/>
      <c r="F58" s="24"/>
      <c r="G58" s="24"/>
      <c r="H58" s="24"/>
      <c r="I58" s="24"/>
      <c r="J58" s="24"/>
      <c r="L58" s="24"/>
      <c r="M58" s="24"/>
      <c r="N58" s="24"/>
      <c r="O58" s="24"/>
      <c r="P58" s="24"/>
      <c r="Q58" s="24"/>
      <c r="R58" s="24"/>
      <c r="S58" s="24"/>
      <c r="T58" s="24"/>
      <c r="V58" s="24"/>
      <c r="W58" s="24"/>
      <c r="X58" s="24"/>
      <c r="Y58" s="24"/>
      <c r="Z58" s="24"/>
      <c r="AA58" s="24"/>
      <c r="AB58" s="24"/>
      <c r="AC58" s="24"/>
      <c r="AD58" s="24"/>
      <c r="AE58" s="24"/>
      <c r="AF58" s="24"/>
      <c r="AG58" s="24"/>
      <c r="AH58" s="24"/>
      <c r="AI58" s="24"/>
      <c r="AJ58" s="24"/>
      <c r="AK58" s="24"/>
      <c r="AL58" s="24"/>
      <c r="AM58" s="24"/>
      <c r="AN58" s="24"/>
      <c r="AO58" s="24"/>
      <c r="AP58" s="24"/>
      <c r="AQ58" s="24"/>
      <c r="AR58" s="24"/>
      <c r="AS58" s="24"/>
      <c r="AT58" s="24"/>
      <c r="AU58" s="24"/>
      <c r="AV58" s="24"/>
      <c r="AW58" s="24"/>
      <c r="AX58" s="24"/>
      <c r="AY58" s="24"/>
      <c r="BB58" s="1"/>
      <c r="BC58" s="11"/>
      <c r="BJ58" s="1"/>
      <c r="BK58" s="10"/>
    </row>
    <row r="59" spans="2:63" ht="15" customHeight="1" x14ac:dyDescent="0.35">
      <c r="B59" s="27" t="s">
        <v>72</v>
      </c>
      <c r="C59" s="24"/>
      <c r="D59" s="24"/>
      <c r="E59" s="24"/>
      <c r="F59" s="24"/>
      <c r="G59" s="24"/>
      <c r="H59" s="24"/>
      <c r="L59" s="27" t="s">
        <v>72</v>
      </c>
      <c r="M59" s="24"/>
      <c r="N59" s="24"/>
      <c r="O59" s="24"/>
      <c r="P59" s="24"/>
      <c r="Q59" s="24"/>
      <c r="R59" s="24"/>
      <c r="V59" s="27" t="s">
        <v>72</v>
      </c>
      <c r="W59" s="24"/>
      <c r="X59" s="24"/>
      <c r="Y59" s="24"/>
      <c r="Z59" s="24"/>
      <c r="AA59" s="24"/>
      <c r="AB59" s="24"/>
      <c r="AF59" s="27" t="s">
        <v>72</v>
      </c>
      <c r="AG59" s="24"/>
      <c r="AH59" s="24"/>
      <c r="AI59" s="24"/>
      <c r="AJ59" s="24"/>
      <c r="AK59" s="24"/>
      <c r="AL59" s="24"/>
      <c r="AP59" s="27" t="s">
        <v>72</v>
      </c>
      <c r="AQ59" s="24"/>
      <c r="AR59" s="24"/>
      <c r="AS59" s="24"/>
      <c r="AT59" s="24"/>
      <c r="AU59" s="24"/>
      <c r="AV59" s="24"/>
      <c r="BJ59" s="1"/>
      <c r="BK59" s="10"/>
    </row>
    <row r="60" spans="2:63" ht="15" customHeight="1" x14ac:dyDescent="0.35">
      <c r="B60" s="41" t="s">
        <v>37</v>
      </c>
      <c r="C60" s="42" t="s">
        <v>38</v>
      </c>
      <c r="D60" s="42" t="s">
        <v>23</v>
      </c>
      <c r="E60" s="42" t="s">
        <v>29</v>
      </c>
      <c r="F60" s="42" t="s">
        <v>24</v>
      </c>
      <c r="G60" s="42" t="s">
        <v>25</v>
      </c>
      <c r="H60" s="42" t="s">
        <v>26</v>
      </c>
      <c r="I60" s="42" t="s">
        <v>27</v>
      </c>
      <c r="J60" s="42" t="s">
        <v>28</v>
      </c>
      <c r="L60" s="41" t="s">
        <v>37</v>
      </c>
      <c r="M60" s="42" t="s">
        <v>38</v>
      </c>
      <c r="N60" s="42" t="s">
        <v>23</v>
      </c>
      <c r="O60" s="42" t="s">
        <v>29</v>
      </c>
      <c r="P60" s="42" t="s">
        <v>24</v>
      </c>
      <c r="Q60" s="42" t="s">
        <v>25</v>
      </c>
      <c r="R60" s="42" t="s">
        <v>26</v>
      </c>
      <c r="S60" s="42" t="s">
        <v>27</v>
      </c>
      <c r="T60" s="42" t="s">
        <v>28</v>
      </c>
      <c r="V60" s="41" t="s">
        <v>37</v>
      </c>
      <c r="W60" s="42" t="s">
        <v>38</v>
      </c>
      <c r="X60" s="42" t="s">
        <v>23</v>
      </c>
      <c r="Y60" s="42" t="s">
        <v>29</v>
      </c>
      <c r="Z60" s="42" t="s">
        <v>24</v>
      </c>
      <c r="AA60" s="42" t="s">
        <v>25</v>
      </c>
      <c r="AB60" s="42" t="s">
        <v>26</v>
      </c>
      <c r="AC60" s="42" t="s">
        <v>27</v>
      </c>
      <c r="AD60" s="42" t="s">
        <v>28</v>
      </c>
      <c r="AE60" s="47"/>
      <c r="AF60" s="41" t="s">
        <v>37</v>
      </c>
      <c r="AG60" s="42" t="s">
        <v>38</v>
      </c>
      <c r="AH60" s="42" t="s">
        <v>23</v>
      </c>
      <c r="AI60" s="42" t="s">
        <v>29</v>
      </c>
      <c r="AJ60" s="42" t="s">
        <v>24</v>
      </c>
      <c r="AK60" s="42" t="s">
        <v>25</v>
      </c>
      <c r="AL60" s="42" t="s">
        <v>26</v>
      </c>
      <c r="AM60" s="42" t="s">
        <v>27</v>
      </c>
      <c r="AN60" s="42" t="s">
        <v>28</v>
      </c>
      <c r="AO60" s="47"/>
      <c r="AP60" s="41" t="s">
        <v>37</v>
      </c>
      <c r="AQ60" s="42" t="s">
        <v>38</v>
      </c>
      <c r="AR60" s="42" t="s">
        <v>23</v>
      </c>
      <c r="AS60" s="42" t="s">
        <v>29</v>
      </c>
      <c r="AT60" s="42" t="s">
        <v>24</v>
      </c>
      <c r="AU60" s="42" t="s">
        <v>25</v>
      </c>
      <c r="AV60" s="42" t="s">
        <v>26</v>
      </c>
      <c r="AW60" s="42" t="s">
        <v>27</v>
      </c>
      <c r="AX60" s="42" t="s">
        <v>28</v>
      </c>
      <c r="AY60" s="47"/>
      <c r="AZ60" s="55" t="s">
        <v>73</v>
      </c>
      <c r="BA60" s="15">
        <v>3.5</v>
      </c>
      <c r="BB60" s="55" t="s">
        <v>59</v>
      </c>
      <c r="BC60" s="15"/>
      <c r="BD60" s="15"/>
      <c r="BE60" s="15"/>
      <c r="BF60" s="56"/>
      <c r="BG60" s="56"/>
      <c r="BH60" s="47"/>
      <c r="BJ60" s="1"/>
      <c r="BK60" s="10"/>
    </row>
    <row r="61" spans="2:63" ht="15" customHeight="1" x14ac:dyDescent="0.35">
      <c r="B61" s="38">
        <v>1</v>
      </c>
      <c r="C61" s="34">
        <f>C57+0.003472</f>
        <v>0.63194133333333313</v>
      </c>
      <c r="D61" s="34">
        <f>C61+0.024306</f>
        <v>0.65624733333333318</v>
      </c>
      <c r="E61" s="33" t="s">
        <v>19</v>
      </c>
      <c r="F61" s="33" t="s">
        <v>31</v>
      </c>
      <c r="G61" s="33" t="s">
        <v>32</v>
      </c>
      <c r="H61" s="33" t="s">
        <v>33</v>
      </c>
      <c r="I61" s="33" t="s">
        <v>34</v>
      </c>
      <c r="J61" s="48" t="s">
        <v>35</v>
      </c>
      <c r="L61" s="38">
        <v>1</v>
      </c>
      <c r="M61" s="34">
        <f>M57+0.003472</f>
        <v>0.63194133333333313</v>
      </c>
      <c r="N61" s="34">
        <f>M61+0.022222</f>
        <v>0.6541633333333331</v>
      </c>
      <c r="O61" s="33" t="s">
        <v>19</v>
      </c>
      <c r="P61" s="33" t="s">
        <v>31</v>
      </c>
      <c r="Q61" s="33" t="s">
        <v>32</v>
      </c>
      <c r="R61" s="33" t="s">
        <v>33</v>
      </c>
      <c r="S61" s="33" t="s">
        <v>34</v>
      </c>
      <c r="T61" s="48" t="s">
        <v>35</v>
      </c>
      <c r="V61" s="38">
        <v>1</v>
      </c>
      <c r="W61" s="34">
        <f>W57+0.003472</f>
        <v>0.63194133333333313</v>
      </c>
      <c r="X61" s="34">
        <f>W61+0.019444</f>
        <v>0.65138533333333315</v>
      </c>
      <c r="Y61" s="33" t="s">
        <v>19</v>
      </c>
      <c r="Z61" s="33" t="s">
        <v>31</v>
      </c>
      <c r="AA61" s="33" t="s">
        <v>32</v>
      </c>
      <c r="AB61" s="33" t="s">
        <v>33</v>
      </c>
      <c r="AC61" s="33" t="s">
        <v>34</v>
      </c>
      <c r="AD61" s="48" t="s">
        <v>35</v>
      </c>
      <c r="AE61" s="24"/>
      <c r="AF61" s="38">
        <v>1</v>
      </c>
      <c r="AG61" s="34">
        <f>AG57+0.003472</f>
        <v>0.63194133333333313</v>
      </c>
      <c r="AH61" s="34">
        <f>AG61+0.017361</f>
        <v>0.64930233333333309</v>
      </c>
      <c r="AI61" s="33" t="s">
        <v>19</v>
      </c>
      <c r="AJ61" s="33" t="s">
        <v>31</v>
      </c>
      <c r="AK61" s="33" t="s">
        <v>32</v>
      </c>
      <c r="AL61" s="33" t="s">
        <v>33</v>
      </c>
      <c r="AM61" s="33" t="s">
        <v>34</v>
      </c>
      <c r="AN61" s="48" t="s">
        <v>35</v>
      </c>
      <c r="AO61" s="24"/>
      <c r="AP61" s="38">
        <v>1</v>
      </c>
      <c r="AQ61" s="34">
        <f>AQ57+0.003472</f>
        <v>0.63194133333333313</v>
      </c>
      <c r="AR61" s="34">
        <f>AQ61+0.014583</f>
        <v>0.64652433333333315</v>
      </c>
      <c r="AS61" s="33" t="s">
        <v>19</v>
      </c>
      <c r="AT61" s="33" t="s">
        <v>31</v>
      </c>
      <c r="AU61" s="33" t="s">
        <v>32</v>
      </c>
      <c r="AV61" s="33" t="s">
        <v>33</v>
      </c>
      <c r="AW61" s="33" t="s">
        <v>34</v>
      </c>
      <c r="AX61" s="48" t="s">
        <v>35</v>
      </c>
      <c r="AY61" s="24"/>
      <c r="AZ61" s="27" t="s">
        <v>60</v>
      </c>
      <c r="BA61" s="2"/>
      <c r="BB61" s="2"/>
      <c r="BC61" s="2" t="s">
        <v>61</v>
      </c>
      <c r="BJ61" s="1"/>
      <c r="BK61" s="10"/>
    </row>
    <row r="62" spans="2:63" x14ac:dyDescent="0.35">
      <c r="B62" s="26">
        <v>2</v>
      </c>
      <c r="C62" s="35">
        <f>D61</f>
        <v>0.65624733333333318</v>
      </c>
      <c r="D62" s="34">
        <f t="shared" ref="D62:D66" si="51">C62+0.024306</f>
        <v>0.68055333333333323</v>
      </c>
      <c r="E62" s="23" t="s">
        <v>35</v>
      </c>
      <c r="F62" s="23" t="s">
        <v>19</v>
      </c>
      <c r="G62" s="23" t="s">
        <v>31</v>
      </c>
      <c r="H62" s="23" t="s">
        <v>32</v>
      </c>
      <c r="I62" s="23" t="s">
        <v>33</v>
      </c>
      <c r="J62" s="49" t="s">
        <v>34</v>
      </c>
      <c r="L62" s="26">
        <v>2</v>
      </c>
      <c r="M62" s="35">
        <f>N61</f>
        <v>0.6541633333333331</v>
      </c>
      <c r="N62" s="34">
        <f t="shared" ref="N62:N66" si="52">M62+0.022222</f>
        <v>0.67638533333333306</v>
      </c>
      <c r="O62" s="23" t="s">
        <v>35</v>
      </c>
      <c r="P62" s="23" t="s">
        <v>19</v>
      </c>
      <c r="Q62" s="23" t="s">
        <v>31</v>
      </c>
      <c r="R62" s="23" t="s">
        <v>32</v>
      </c>
      <c r="S62" s="23" t="s">
        <v>33</v>
      </c>
      <c r="T62" s="49" t="s">
        <v>34</v>
      </c>
      <c r="V62" s="26">
        <v>2</v>
      </c>
      <c r="W62" s="35">
        <f>X61</f>
        <v>0.65138533333333315</v>
      </c>
      <c r="X62" s="34">
        <f t="shared" ref="X62:X66" si="53">W62+0.019444</f>
        <v>0.67082933333333317</v>
      </c>
      <c r="Y62" s="23" t="s">
        <v>35</v>
      </c>
      <c r="Z62" s="23" t="s">
        <v>19</v>
      </c>
      <c r="AA62" s="23" t="s">
        <v>31</v>
      </c>
      <c r="AB62" s="23" t="s">
        <v>32</v>
      </c>
      <c r="AC62" s="23" t="s">
        <v>33</v>
      </c>
      <c r="AD62" s="49" t="s">
        <v>34</v>
      </c>
      <c r="AE62" s="24"/>
      <c r="AF62" s="26">
        <v>2</v>
      </c>
      <c r="AG62" s="35">
        <f>AH61</f>
        <v>0.64930233333333309</v>
      </c>
      <c r="AH62" s="34">
        <f t="shared" ref="AH62:AH66" si="54">AG62+0.017361</f>
        <v>0.66666333333333305</v>
      </c>
      <c r="AI62" s="23" t="s">
        <v>35</v>
      </c>
      <c r="AJ62" s="23" t="s">
        <v>19</v>
      </c>
      <c r="AK62" s="23" t="s">
        <v>31</v>
      </c>
      <c r="AL62" s="23" t="s">
        <v>32</v>
      </c>
      <c r="AM62" s="23" t="s">
        <v>33</v>
      </c>
      <c r="AN62" s="49" t="s">
        <v>34</v>
      </c>
      <c r="AO62" s="24"/>
      <c r="AP62" s="26">
        <v>2</v>
      </c>
      <c r="AQ62" s="35">
        <f>AR61</f>
        <v>0.64652433333333315</v>
      </c>
      <c r="AR62" s="34">
        <f t="shared" ref="AR62:AR66" si="55">AQ62+0.014583</f>
        <v>0.66110733333333316</v>
      </c>
      <c r="AS62" s="23" t="s">
        <v>35</v>
      </c>
      <c r="AT62" s="23" t="s">
        <v>19</v>
      </c>
      <c r="AU62" s="23" t="s">
        <v>31</v>
      </c>
      <c r="AV62" s="23" t="s">
        <v>32</v>
      </c>
      <c r="AW62" s="23" t="s">
        <v>33</v>
      </c>
      <c r="AX62" s="49" t="s">
        <v>34</v>
      </c>
      <c r="AY62" s="24"/>
      <c r="AZ62">
        <v>10</v>
      </c>
      <c r="BC62">
        <f>AZ62*$BA$60</f>
        <v>35</v>
      </c>
      <c r="BD62" s="24"/>
      <c r="BJ62" s="1"/>
      <c r="BK62" s="10"/>
    </row>
    <row r="63" spans="2:63" x14ac:dyDescent="0.35">
      <c r="B63" s="26">
        <v>3</v>
      </c>
      <c r="C63" s="35">
        <f t="shared" ref="C63:C66" si="56">D62</f>
        <v>0.68055333333333323</v>
      </c>
      <c r="D63" s="34">
        <f t="shared" si="51"/>
        <v>0.70485933333333328</v>
      </c>
      <c r="E63" s="23" t="s">
        <v>34</v>
      </c>
      <c r="F63" s="23" t="s">
        <v>35</v>
      </c>
      <c r="G63" s="23" t="s">
        <v>19</v>
      </c>
      <c r="H63" s="23" t="s">
        <v>31</v>
      </c>
      <c r="I63" s="23" t="s">
        <v>32</v>
      </c>
      <c r="J63" s="49" t="s">
        <v>33</v>
      </c>
      <c r="L63" s="26">
        <v>3</v>
      </c>
      <c r="M63" s="35">
        <f t="shared" ref="M63:M66" si="57">N62</f>
        <v>0.67638533333333306</v>
      </c>
      <c r="N63" s="34">
        <f t="shared" si="52"/>
        <v>0.69860733333333302</v>
      </c>
      <c r="O63" s="23" t="s">
        <v>34</v>
      </c>
      <c r="P63" s="23" t="s">
        <v>35</v>
      </c>
      <c r="Q63" s="23" t="s">
        <v>19</v>
      </c>
      <c r="R63" s="23" t="s">
        <v>31</v>
      </c>
      <c r="S63" s="23" t="s">
        <v>32</v>
      </c>
      <c r="T63" s="49" t="s">
        <v>33</v>
      </c>
      <c r="V63" s="26">
        <v>3</v>
      </c>
      <c r="W63" s="35">
        <f t="shared" ref="W63:W66" si="58">X62</f>
        <v>0.67082933333333317</v>
      </c>
      <c r="X63" s="34">
        <f t="shared" si="53"/>
        <v>0.69027333333333318</v>
      </c>
      <c r="Y63" s="23" t="s">
        <v>34</v>
      </c>
      <c r="Z63" s="23" t="s">
        <v>35</v>
      </c>
      <c r="AA63" s="23" t="s">
        <v>19</v>
      </c>
      <c r="AB63" s="23" t="s">
        <v>31</v>
      </c>
      <c r="AC63" s="23" t="s">
        <v>32</v>
      </c>
      <c r="AD63" s="49" t="s">
        <v>33</v>
      </c>
      <c r="AE63" s="24"/>
      <c r="AF63" s="26">
        <v>3</v>
      </c>
      <c r="AG63" s="35">
        <f t="shared" ref="AG63:AG66" si="59">AH62</f>
        <v>0.66666333333333305</v>
      </c>
      <c r="AH63" s="34">
        <f t="shared" si="54"/>
        <v>0.68402433333333301</v>
      </c>
      <c r="AI63" s="23" t="s">
        <v>34</v>
      </c>
      <c r="AJ63" s="23" t="s">
        <v>35</v>
      </c>
      <c r="AK63" s="23" t="s">
        <v>19</v>
      </c>
      <c r="AL63" s="23" t="s">
        <v>31</v>
      </c>
      <c r="AM63" s="23" t="s">
        <v>32</v>
      </c>
      <c r="AN63" s="49" t="s">
        <v>33</v>
      </c>
      <c r="AO63" s="24"/>
      <c r="AP63" s="26">
        <v>3</v>
      </c>
      <c r="AQ63" s="35">
        <f t="shared" ref="AQ63:AQ66" si="60">AR62</f>
        <v>0.66110733333333316</v>
      </c>
      <c r="AR63" s="34">
        <f t="shared" si="55"/>
        <v>0.67569033333333317</v>
      </c>
      <c r="AS63" s="23" t="s">
        <v>34</v>
      </c>
      <c r="AT63" s="23" t="s">
        <v>35</v>
      </c>
      <c r="AU63" s="23" t="s">
        <v>19</v>
      </c>
      <c r="AV63" s="23" t="s">
        <v>31</v>
      </c>
      <c r="AW63" s="23" t="s">
        <v>32</v>
      </c>
      <c r="AX63" s="49" t="s">
        <v>33</v>
      </c>
      <c r="AY63" s="24"/>
      <c r="AZ63">
        <v>9</v>
      </c>
      <c r="BC63">
        <f t="shared" ref="BC63:BC66" si="61">AZ63*$BA$60</f>
        <v>31.5</v>
      </c>
      <c r="BD63" s="24"/>
      <c r="BJ63" s="1"/>
      <c r="BK63" s="10"/>
    </row>
    <row r="64" spans="2:63" x14ac:dyDescent="0.35">
      <c r="B64" s="26">
        <v>4</v>
      </c>
      <c r="C64" s="35">
        <f t="shared" si="56"/>
        <v>0.70485933333333328</v>
      </c>
      <c r="D64" s="34">
        <f t="shared" si="51"/>
        <v>0.72916533333333333</v>
      </c>
      <c r="E64" s="23" t="s">
        <v>33</v>
      </c>
      <c r="F64" s="23" t="s">
        <v>34</v>
      </c>
      <c r="G64" s="23" t="s">
        <v>35</v>
      </c>
      <c r="H64" s="23" t="s">
        <v>19</v>
      </c>
      <c r="I64" s="23" t="s">
        <v>31</v>
      </c>
      <c r="J64" s="49" t="s">
        <v>32</v>
      </c>
      <c r="L64" s="26">
        <v>4</v>
      </c>
      <c r="M64" s="35">
        <f t="shared" si="57"/>
        <v>0.69860733333333302</v>
      </c>
      <c r="N64" s="34">
        <f t="shared" si="52"/>
        <v>0.72082933333333299</v>
      </c>
      <c r="O64" s="23" t="s">
        <v>33</v>
      </c>
      <c r="P64" s="23" t="s">
        <v>34</v>
      </c>
      <c r="Q64" s="23" t="s">
        <v>35</v>
      </c>
      <c r="R64" s="23" t="s">
        <v>19</v>
      </c>
      <c r="S64" s="23" t="s">
        <v>31</v>
      </c>
      <c r="T64" s="49" t="s">
        <v>32</v>
      </c>
      <c r="V64" s="26">
        <v>4</v>
      </c>
      <c r="W64" s="35">
        <f t="shared" si="58"/>
        <v>0.69027333333333318</v>
      </c>
      <c r="X64" s="34">
        <f t="shared" si="53"/>
        <v>0.7097173333333332</v>
      </c>
      <c r="Y64" s="23" t="s">
        <v>33</v>
      </c>
      <c r="Z64" s="23" t="s">
        <v>34</v>
      </c>
      <c r="AA64" s="23" t="s">
        <v>35</v>
      </c>
      <c r="AB64" s="23" t="s">
        <v>19</v>
      </c>
      <c r="AC64" s="23" t="s">
        <v>31</v>
      </c>
      <c r="AD64" s="49" t="s">
        <v>32</v>
      </c>
      <c r="AE64" s="24"/>
      <c r="AF64" s="26">
        <v>4</v>
      </c>
      <c r="AG64" s="35">
        <f t="shared" si="59"/>
        <v>0.68402433333333301</v>
      </c>
      <c r="AH64" s="34">
        <f t="shared" si="54"/>
        <v>0.70138533333333297</v>
      </c>
      <c r="AI64" s="23" t="s">
        <v>33</v>
      </c>
      <c r="AJ64" s="23" t="s">
        <v>34</v>
      </c>
      <c r="AK64" s="23" t="s">
        <v>35</v>
      </c>
      <c r="AL64" s="23" t="s">
        <v>19</v>
      </c>
      <c r="AM64" s="23" t="s">
        <v>31</v>
      </c>
      <c r="AN64" s="49" t="s">
        <v>32</v>
      </c>
      <c r="AO64" s="24"/>
      <c r="AP64" s="26">
        <v>4</v>
      </c>
      <c r="AQ64" s="35">
        <f t="shared" si="60"/>
        <v>0.67569033333333317</v>
      </c>
      <c r="AR64" s="34">
        <f t="shared" si="55"/>
        <v>0.69027333333333318</v>
      </c>
      <c r="AS64" s="23" t="s">
        <v>33</v>
      </c>
      <c r="AT64" s="23" t="s">
        <v>34</v>
      </c>
      <c r="AU64" s="23" t="s">
        <v>35</v>
      </c>
      <c r="AV64" s="23" t="s">
        <v>19</v>
      </c>
      <c r="AW64" s="23" t="s">
        <v>31</v>
      </c>
      <c r="AX64" s="49" t="s">
        <v>32</v>
      </c>
      <c r="AY64" s="24"/>
      <c r="AZ64">
        <v>8</v>
      </c>
      <c r="BC64">
        <f t="shared" si="61"/>
        <v>28</v>
      </c>
      <c r="BD64" s="24"/>
      <c r="BJ64" s="1"/>
      <c r="BK64" s="10"/>
    </row>
    <row r="65" spans="2:63" x14ac:dyDescent="0.35">
      <c r="B65" s="26">
        <v>5</v>
      </c>
      <c r="C65" s="35">
        <f t="shared" si="56"/>
        <v>0.72916533333333333</v>
      </c>
      <c r="D65" s="34">
        <f t="shared" si="51"/>
        <v>0.75347133333333338</v>
      </c>
      <c r="E65" s="23" t="s">
        <v>32</v>
      </c>
      <c r="F65" s="23" t="s">
        <v>33</v>
      </c>
      <c r="G65" s="23" t="s">
        <v>34</v>
      </c>
      <c r="H65" s="23" t="s">
        <v>35</v>
      </c>
      <c r="I65" s="23" t="s">
        <v>19</v>
      </c>
      <c r="J65" s="49" t="s">
        <v>31</v>
      </c>
      <c r="L65" s="26">
        <v>5</v>
      </c>
      <c r="M65" s="35">
        <f t="shared" si="57"/>
        <v>0.72082933333333299</v>
      </c>
      <c r="N65" s="34">
        <f t="shared" si="52"/>
        <v>0.74305133333333295</v>
      </c>
      <c r="O65" s="23" t="s">
        <v>32</v>
      </c>
      <c r="P65" s="23" t="s">
        <v>33</v>
      </c>
      <c r="Q65" s="23" t="s">
        <v>34</v>
      </c>
      <c r="R65" s="23" t="s">
        <v>35</v>
      </c>
      <c r="S65" s="23" t="s">
        <v>19</v>
      </c>
      <c r="T65" s="49" t="s">
        <v>31</v>
      </c>
      <c r="V65" s="26">
        <v>5</v>
      </c>
      <c r="W65" s="35">
        <f t="shared" si="58"/>
        <v>0.7097173333333332</v>
      </c>
      <c r="X65" s="34">
        <f t="shared" si="53"/>
        <v>0.72916133333333322</v>
      </c>
      <c r="Y65" s="23" t="s">
        <v>32</v>
      </c>
      <c r="Z65" s="23" t="s">
        <v>33</v>
      </c>
      <c r="AA65" s="23" t="s">
        <v>34</v>
      </c>
      <c r="AB65" s="23" t="s">
        <v>35</v>
      </c>
      <c r="AC65" s="23" t="s">
        <v>19</v>
      </c>
      <c r="AD65" s="49" t="s">
        <v>31</v>
      </c>
      <c r="AE65" s="24"/>
      <c r="AF65" s="26">
        <v>5</v>
      </c>
      <c r="AG65" s="35">
        <f t="shared" si="59"/>
        <v>0.70138533333333297</v>
      </c>
      <c r="AH65" s="34">
        <f t="shared" si="54"/>
        <v>0.71874633333333293</v>
      </c>
      <c r="AI65" s="23" t="s">
        <v>32</v>
      </c>
      <c r="AJ65" s="23" t="s">
        <v>33</v>
      </c>
      <c r="AK65" s="23" t="s">
        <v>34</v>
      </c>
      <c r="AL65" s="23" t="s">
        <v>35</v>
      </c>
      <c r="AM65" s="23" t="s">
        <v>19</v>
      </c>
      <c r="AN65" s="49" t="s">
        <v>31</v>
      </c>
      <c r="AO65" s="24"/>
      <c r="AP65" s="26">
        <v>5</v>
      </c>
      <c r="AQ65" s="35">
        <f t="shared" si="60"/>
        <v>0.69027333333333318</v>
      </c>
      <c r="AR65" s="34">
        <f t="shared" si="55"/>
        <v>0.7048563333333332</v>
      </c>
      <c r="AS65" s="23" t="s">
        <v>32</v>
      </c>
      <c r="AT65" s="23" t="s">
        <v>33</v>
      </c>
      <c r="AU65" s="23" t="s">
        <v>34</v>
      </c>
      <c r="AV65" s="23" t="s">
        <v>35</v>
      </c>
      <c r="AW65" s="23" t="s">
        <v>19</v>
      </c>
      <c r="AX65" s="49" t="s">
        <v>31</v>
      </c>
      <c r="AY65" s="24"/>
      <c r="AZ65">
        <v>7</v>
      </c>
      <c r="BC65">
        <f t="shared" si="61"/>
        <v>24.5</v>
      </c>
      <c r="BD65" s="24"/>
      <c r="BJ65" s="1"/>
      <c r="BK65" s="10"/>
    </row>
    <row r="66" spans="2:63" x14ac:dyDescent="0.35">
      <c r="B66" s="51">
        <v>6</v>
      </c>
      <c r="C66" s="35">
        <f t="shared" si="56"/>
        <v>0.75347133333333338</v>
      </c>
      <c r="D66" s="34">
        <f t="shared" si="51"/>
        <v>0.77777733333333343</v>
      </c>
      <c r="E66" s="23" t="s">
        <v>31</v>
      </c>
      <c r="F66" s="23" t="s">
        <v>32</v>
      </c>
      <c r="G66" s="23" t="s">
        <v>33</v>
      </c>
      <c r="H66" s="23" t="s">
        <v>34</v>
      </c>
      <c r="I66" s="23" t="s">
        <v>35</v>
      </c>
      <c r="J66" s="49" t="s">
        <v>19</v>
      </c>
      <c r="L66" s="51">
        <v>6</v>
      </c>
      <c r="M66" s="35">
        <f t="shared" si="57"/>
        <v>0.74305133333333295</v>
      </c>
      <c r="N66" s="34">
        <f t="shared" si="52"/>
        <v>0.76527333333333292</v>
      </c>
      <c r="O66" s="23" t="s">
        <v>31</v>
      </c>
      <c r="P66" s="23" t="s">
        <v>32</v>
      </c>
      <c r="Q66" s="23" t="s">
        <v>33</v>
      </c>
      <c r="R66" s="23" t="s">
        <v>34</v>
      </c>
      <c r="S66" s="23" t="s">
        <v>35</v>
      </c>
      <c r="T66" s="49" t="s">
        <v>19</v>
      </c>
      <c r="V66" s="51">
        <v>6</v>
      </c>
      <c r="W66" s="35">
        <f t="shared" si="58"/>
        <v>0.72916133333333322</v>
      </c>
      <c r="X66" s="34">
        <f t="shared" si="53"/>
        <v>0.74860533333333323</v>
      </c>
      <c r="Y66" s="23" t="s">
        <v>31</v>
      </c>
      <c r="Z66" s="23" t="s">
        <v>32</v>
      </c>
      <c r="AA66" s="23" t="s">
        <v>33</v>
      </c>
      <c r="AB66" s="23" t="s">
        <v>34</v>
      </c>
      <c r="AC66" s="23" t="s">
        <v>35</v>
      </c>
      <c r="AD66" s="49" t="s">
        <v>19</v>
      </c>
      <c r="AE66" s="24"/>
      <c r="AF66" s="51">
        <v>6</v>
      </c>
      <c r="AG66" s="35">
        <f t="shared" si="59"/>
        <v>0.71874633333333293</v>
      </c>
      <c r="AH66" s="34">
        <f t="shared" si="54"/>
        <v>0.73610733333333289</v>
      </c>
      <c r="AI66" s="23" t="s">
        <v>31</v>
      </c>
      <c r="AJ66" s="23" t="s">
        <v>32</v>
      </c>
      <c r="AK66" s="23" t="s">
        <v>33</v>
      </c>
      <c r="AL66" s="23" t="s">
        <v>34</v>
      </c>
      <c r="AM66" s="23" t="s">
        <v>35</v>
      </c>
      <c r="AN66" s="49" t="s">
        <v>19</v>
      </c>
      <c r="AO66" s="24"/>
      <c r="AP66" s="51">
        <v>6</v>
      </c>
      <c r="AQ66" s="35">
        <f t="shared" si="60"/>
        <v>0.7048563333333332</v>
      </c>
      <c r="AR66" s="34">
        <f t="shared" si="55"/>
        <v>0.71943933333333321</v>
      </c>
      <c r="AS66" s="23" t="s">
        <v>31</v>
      </c>
      <c r="AT66" s="23" t="s">
        <v>32</v>
      </c>
      <c r="AU66" s="23" t="s">
        <v>33</v>
      </c>
      <c r="AV66" s="23" t="s">
        <v>34</v>
      </c>
      <c r="AW66" s="23" t="s">
        <v>35</v>
      </c>
      <c r="AX66" s="49" t="s">
        <v>19</v>
      </c>
      <c r="AY66" s="24"/>
      <c r="AZ66">
        <v>6</v>
      </c>
      <c r="BC66">
        <f t="shared" si="61"/>
        <v>21</v>
      </c>
      <c r="BD66" s="24"/>
      <c r="BJ66" s="1"/>
      <c r="BK66" s="10"/>
    </row>
    <row r="67" spans="2:63" x14ac:dyDescent="0.35">
      <c r="B67" s="24"/>
      <c r="C67" s="25"/>
      <c r="D67" s="25"/>
      <c r="H67" s="24"/>
      <c r="I67" s="24"/>
      <c r="J67" s="24"/>
      <c r="L67" s="24"/>
      <c r="M67" s="25"/>
      <c r="N67" s="25"/>
      <c r="R67" s="24"/>
      <c r="S67" s="24"/>
      <c r="T67" s="24"/>
      <c r="V67" s="24"/>
      <c r="W67" s="25"/>
      <c r="X67" s="25"/>
      <c r="AB67" s="24"/>
      <c r="AC67" s="24"/>
      <c r="AD67" s="24"/>
      <c r="AE67" s="24"/>
      <c r="AF67" s="24"/>
      <c r="AG67" s="25"/>
      <c r="AH67" s="25"/>
      <c r="AL67" s="24"/>
      <c r="AM67" s="24"/>
      <c r="AN67" s="24"/>
      <c r="AO67" s="24"/>
      <c r="AP67" s="24"/>
      <c r="AQ67" s="25"/>
      <c r="AR67" s="25"/>
      <c r="AV67" s="24"/>
      <c r="AW67" s="24"/>
      <c r="AX67" s="24"/>
      <c r="AY67" s="24"/>
      <c r="BJ67" s="1"/>
      <c r="BK67" s="10"/>
    </row>
    <row r="68" spans="2:63" x14ac:dyDescent="0.35">
      <c r="B68" s="24"/>
      <c r="C68" s="24"/>
      <c r="D68" s="24"/>
      <c r="E68" s="24"/>
      <c r="F68" s="24"/>
      <c r="G68" s="24"/>
      <c r="H68" s="24"/>
      <c r="I68" s="24"/>
      <c r="J68" s="24"/>
      <c r="L68" s="24"/>
      <c r="M68" s="24"/>
      <c r="N68" s="24"/>
      <c r="O68" s="24"/>
      <c r="P68" s="24"/>
      <c r="Q68" s="24"/>
      <c r="R68" s="24"/>
      <c r="S68" s="24"/>
      <c r="T68" s="24"/>
      <c r="V68" s="24"/>
      <c r="W68" s="24"/>
      <c r="X68" s="24"/>
      <c r="Y68" s="24"/>
      <c r="Z68" s="24"/>
      <c r="AA68" s="24"/>
      <c r="AB68" s="24"/>
      <c r="AC68" s="24"/>
      <c r="AD68" s="24"/>
      <c r="AE68" s="24"/>
      <c r="AF68" s="24"/>
      <c r="AG68" s="24"/>
      <c r="AH68" s="24"/>
      <c r="AI68" s="24"/>
      <c r="AJ68" s="24"/>
      <c r="AK68" s="24"/>
      <c r="AL68" s="24"/>
      <c r="AM68" s="24"/>
      <c r="AN68" s="24"/>
      <c r="AO68" s="24"/>
      <c r="AP68" s="24"/>
      <c r="AQ68" s="24"/>
      <c r="AR68" s="24"/>
      <c r="AS68" s="24"/>
      <c r="AT68" s="24"/>
      <c r="AU68" s="24"/>
      <c r="AV68" s="24"/>
      <c r="AW68" s="24"/>
      <c r="AX68" s="24"/>
      <c r="AY68" s="24"/>
      <c r="BF68" s="28"/>
      <c r="BJ68" s="1"/>
      <c r="BK68" s="10"/>
    </row>
    <row r="69" spans="2:63" x14ac:dyDescent="0.35">
      <c r="B69" s="24"/>
      <c r="C69" s="24"/>
      <c r="D69" s="24"/>
      <c r="E69" s="24"/>
      <c r="F69" s="24"/>
      <c r="G69" s="24"/>
      <c r="H69" s="24"/>
      <c r="I69" s="24"/>
      <c r="J69" s="24"/>
      <c r="L69" s="24"/>
      <c r="M69" s="24"/>
      <c r="N69" s="24"/>
      <c r="O69" s="24"/>
      <c r="P69" s="24"/>
      <c r="Q69" s="24"/>
      <c r="R69" s="24"/>
      <c r="S69" s="24"/>
      <c r="T69" s="24"/>
      <c r="V69" s="24"/>
      <c r="W69" s="24"/>
      <c r="X69" s="24"/>
      <c r="Y69" s="24"/>
      <c r="Z69" s="24"/>
      <c r="AA69" s="24"/>
      <c r="AB69" s="24"/>
      <c r="AC69" s="24"/>
      <c r="AD69" s="24"/>
      <c r="AE69" s="24"/>
      <c r="AF69" s="24"/>
      <c r="AG69" s="24"/>
      <c r="AH69" s="24"/>
      <c r="AI69" s="24"/>
      <c r="AJ69" s="24"/>
      <c r="AK69" s="24"/>
      <c r="AL69" s="24"/>
      <c r="AM69" s="24"/>
      <c r="AN69" s="24"/>
      <c r="AO69" s="24"/>
      <c r="AP69" s="24"/>
      <c r="AQ69" s="24"/>
      <c r="AR69" s="24"/>
      <c r="AS69" s="24"/>
      <c r="AT69" s="24"/>
      <c r="AU69" s="24"/>
      <c r="AV69" s="24"/>
      <c r="AW69" s="24"/>
      <c r="AX69" s="24"/>
      <c r="AY69" s="27"/>
      <c r="BF69" s="28"/>
      <c r="BJ69" s="1"/>
      <c r="BK69" s="10"/>
    </row>
    <row r="70" spans="2:63" x14ac:dyDescent="0.35">
      <c r="B70" s="24"/>
      <c r="C70" s="24"/>
      <c r="D70" s="24"/>
      <c r="E70" s="24"/>
      <c r="F70" s="24"/>
      <c r="G70" s="24"/>
      <c r="H70" s="24"/>
      <c r="I70" s="24"/>
      <c r="J70" s="24"/>
      <c r="L70" s="24"/>
      <c r="M70" s="24"/>
      <c r="N70" s="24"/>
      <c r="O70" s="24"/>
      <c r="P70" s="24"/>
      <c r="Q70" s="24"/>
      <c r="R70" s="24"/>
      <c r="S70" s="24"/>
      <c r="T70" s="24"/>
      <c r="V70" s="24"/>
      <c r="W70" s="24"/>
      <c r="X70" s="24"/>
      <c r="Y70" s="24"/>
      <c r="Z70" s="24"/>
      <c r="AA70" s="24"/>
      <c r="AB70" s="24"/>
      <c r="AC70" s="24"/>
      <c r="AD70" s="24"/>
      <c r="AE70" s="24"/>
      <c r="AF70" s="24"/>
      <c r="AG70" s="24"/>
      <c r="AH70" s="24"/>
      <c r="AI70" s="24"/>
      <c r="AJ70" s="24"/>
      <c r="AK70" s="24"/>
      <c r="AL70" s="24"/>
      <c r="AM70" s="24"/>
      <c r="AN70" s="24"/>
      <c r="AO70" s="24"/>
      <c r="AP70" s="24"/>
      <c r="AQ70" s="24"/>
      <c r="AR70" s="24"/>
      <c r="AS70" s="24"/>
      <c r="AT70" s="24"/>
      <c r="AU70" s="24"/>
      <c r="AV70" s="24"/>
      <c r="AW70" s="24"/>
      <c r="AX70" s="24"/>
      <c r="AY70" s="24"/>
      <c r="BF70" s="28"/>
      <c r="BJ70" s="1"/>
      <c r="BK70" s="10"/>
    </row>
    <row r="71" spans="2:63" x14ac:dyDescent="0.35">
      <c r="B71" s="27" t="s">
        <v>74</v>
      </c>
      <c r="C71" s="24"/>
      <c r="D71" s="24"/>
      <c r="E71" s="24"/>
      <c r="F71" s="24"/>
      <c r="G71" s="24"/>
      <c r="H71" s="24"/>
      <c r="I71" s="24"/>
      <c r="J71" s="24"/>
      <c r="L71" s="27" t="s">
        <v>74</v>
      </c>
      <c r="M71" s="24"/>
      <c r="N71" s="24"/>
      <c r="O71" s="24"/>
      <c r="P71" s="24"/>
      <c r="Q71" s="24"/>
      <c r="R71" s="24"/>
      <c r="S71" s="24"/>
      <c r="T71" s="24"/>
      <c r="V71" s="27" t="s">
        <v>74</v>
      </c>
      <c r="W71" s="24"/>
      <c r="X71" s="24"/>
      <c r="Y71" s="24"/>
      <c r="Z71" s="24"/>
      <c r="AA71" s="24"/>
      <c r="AB71" s="24"/>
      <c r="AC71" s="24"/>
      <c r="AD71" s="24"/>
      <c r="AE71" s="24"/>
      <c r="AF71" s="27" t="s">
        <v>74</v>
      </c>
      <c r="AG71" s="24"/>
      <c r="AH71" s="24"/>
      <c r="AI71" s="24"/>
      <c r="AJ71" s="24"/>
      <c r="AK71" s="24"/>
      <c r="AL71" s="24"/>
      <c r="AM71" s="24"/>
      <c r="AN71" s="24"/>
      <c r="AO71" s="24"/>
      <c r="AP71" s="27" t="s">
        <v>74</v>
      </c>
      <c r="AQ71" s="24"/>
      <c r="AR71" s="24"/>
      <c r="AS71" s="24"/>
      <c r="AT71" s="24"/>
      <c r="AU71" s="24"/>
      <c r="AV71" s="24"/>
      <c r="AW71" s="24"/>
      <c r="AX71" s="24"/>
      <c r="BF71" s="28"/>
      <c r="BJ71" s="1"/>
      <c r="BK71" s="10"/>
    </row>
    <row r="72" spans="2:63" x14ac:dyDescent="0.35">
      <c r="B72" s="43" t="s">
        <v>21</v>
      </c>
      <c r="C72" s="44" t="s">
        <v>22</v>
      </c>
      <c r="D72" s="44" t="s">
        <v>23</v>
      </c>
      <c r="E72" s="44" t="s">
        <v>24</v>
      </c>
      <c r="F72" s="44" t="s">
        <v>25</v>
      </c>
      <c r="G72" s="44" t="s">
        <v>26</v>
      </c>
      <c r="H72" s="44" t="s">
        <v>27</v>
      </c>
      <c r="I72" s="44" t="s">
        <v>28</v>
      </c>
      <c r="J72" s="44" t="s">
        <v>29</v>
      </c>
      <c r="L72" s="43" t="s">
        <v>21</v>
      </c>
      <c r="M72" s="44" t="s">
        <v>22</v>
      </c>
      <c r="N72" s="44" t="s">
        <v>23</v>
      </c>
      <c r="O72" s="44" t="s">
        <v>24</v>
      </c>
      <c r="P72" s="44" t="s">
        <v>25</v>
      </c>
      <c r="Q72" s="44" t="s">
        <v>26</v>
      </c>
      <c r="R72" s="44" t="s">
        <v>27</v>
      </c>
      <c r="S72" s="44" t="s">
        <v>28</v>
      </c>
      <c r="T72" s="44" t="s">
        <v>29</v>
      </c>
      <c r="V72" s="43" t="s">
        <v>21</v>
      </c>
      <c r="W72" s="44" t="s">
        <v>22</v>
      </c>
      <c r="X72" s="44" t="s">
        <v>23</v>
      </c>
      <c r="Y72" s="44" t="s">
        <v>24</v>
      </c>
      <c r="Z72" s="44" t="s">
        <v>25</v>
      </c>
      <c r="AA72" s="44" t="s">
        <v>26</v>
      </c>
      <c r="AB72" s="44" t="s">
        <v>27</v>
      </c>
      <c r="AC72" s="44" t="s">
        <v>28</v>
      </c>
      <c r="AD72" s="44" t="s">
        <v>29</v>
      </c>
      <c r="AE72" s="27"/>
      <c r="AF72" s="43" t="s">
        <v>21</v>
      </c>
      <c r="AG72" s="44" t="s">
        <v>22</v>
      </c>
      <c r="AH72" s="44" t="s">
        <v>23</v>
      </c>
      <c r="AI72" s="44" t="s">
        <v>24</v>
      </c>
      <c r="AJ72" s="44" t="s">
        <v>25</v>
      </c>
      <c r="AK72" s="44" t="s">
        <v>26</v>
      </c>
      <c r="AL72" s="44" t="s">
        <v>27</v>
      </c>
      <c r="AM72" s="44" t="s">
        <v>28</v>
      </c>
      <c r="AN72" s="44" t="s">
        <v>29</v>
      </c>
      <c r="AO72" s="27"/>
      <c r="AP72" s="43" t="s">
        <v>21</v>
      </c>
      <c r="AQ72" s="44" t="s">
        <v>22</v>
      </c>
      <c r="AR72" s="44" t="s">
        <v>23</v>
      </c>
      <c r="AS72" s="44" t="s">
        <v>24</v>
      </c>
      <c r="AT72" s="44" t="s">
        <v>25</v>
      </c>
      <c r="AU72" s="44" t="s">
        <v>26</v>
      </c>
      <c r="AV72" s="44" t="s">
        <v>27</v>
      </c>
      <c r="AW72" s="44" t="s">
        <v>28</v>
      </c>
      <c r="AX72" s="44" t="s">
        <v>29</v>
      </c>
      <c r="AY72" s="24"/>
      <c r="AZ72" s="44" t="s">
        <v>75</v>
      </c>
      <c r="BF72" s="28"/>
    </row>
    <row r="73" spans="2:63" x14ac:dyDescent="0.35">
      <c r="B73" s="190" t="s">
        <v>76</v>
      </c>
      <c r="C73" s="34">
        <v>0.33333333333333331</v>
      </c>
      <c r="D73" s="34">
        <f>C73+0.009028</f>
        <v>0.3423613333333333</v>
      </c>
      <c r="E73" s="33" t="s">
        <v>19</v>
      </c>
      <c r="F73" s="33" t="s">
        <v>31</v>
      </c>
      <c r="G73" s="33" t="s">
        <v>32</v>
      </c>
      <c r="H73" s="33" t="s">
        <v>33</v>
      </c>
      <c r="I73" s="33" t="s">
        <v>34</v>
      </c>
      <c r="J73" s="48" t="s">
        <v>35</v>
      </c>
      <c r="L73" s="190" t="s">
        <v>76</v>
      </c>
      <c r="M73" s="34">
        <v>0.33333333333333331</v>
      </c>
      <c r="N73" s="34">
        <f>M73+0.009028</f>
        <v>0.3423613333333333</v>
      </c>
      <c r="O73" s="33" t="s">
        <v>19</v>
      </c>
      <c r="P73" s="33" t="s">
        <v>31</v>
      </c>
      <c r="Q73" s="33" t="s">
        <v>32</v>
      </c>
      <c r="R73" s="33" t="s">
        <v>33</v>
      </c>
      <c r="S73" s="33" t="s">
        <v>34</v>
      </c>
      <c r="T73" s="48" t="s">
        <v>35</v>
      </c>
      <c r="V73" s="190" t="s">
        <v>76</v>
      </c>
      <c r="W73" s="34">
        <v>0.33333333333333331</v>
      </c>
      <c r="X73" s="34">
        <f>W73+0.009028</f>
        <v>0.3423613333333333</v>
      </c>
      <c r="Y73" s="33" t="s">
        <v>19</v>
      </c>
      <c r="Z73" s="33" t="s">
        <v>31</v>
      </c>
      <c r="AA73" s="33" t="s">
        <v>32</v>
      </c>
      <c r="AB73" s="33" t="s">
        <v>33</v>
      </c>
      <c r="AC73" s="33" t="s">
        <v>34</v>
      </c>
      <c r="AD73" s="48" t="s">
        <v>35</v>
      </c>
      <c r="AE73" s="24"/>
      <c r="AF73" s="190" t="s">
        <v>76</v>
      </c>
      <c r="AG73" s="34">
        <v>0.33333333333333331</v>
      </c>
      <c r="AH73" s="34">
        <f>AG73+0.009028</f>
        <v>0.3423613333333333</v>
      </c>
      <c r="AI73" s="33" t="s">
        <v>19</v>
      </c>
      <c r="AJ73" s="33" t="s">
        <v>31</v>
      </c>
      <c r="AK73" s="33" t="s">
        <v>32</v>
      </c>
      <c r="AL73" s="33" t="s">
        <v>33</v>
      </c>
      <c r="AM73" s="33" t="s">
        <v>34</v>
      </c>
      <c r="AN73" s="48" t="s">
        <v>35</v>
      </c>
      <c r="AO73" s="24"/>
      <c r="AP73" s="190" t="s">
        <v>76</v>
      </c>
      <c r="AQ73" s="34">
        <v>0.33333333333333331</v>
      </c>
      <c r="AR73" s="34">
        <f>AQ73+0.009028</f>
        <v>0.3423613333333333</v>
      </c>
      <c r="AS73" s="33" t="s">
        <v>19</v>
      </c>
      <c r="AT73" s="33" t="s">
        <v>31</v>
      </c>
      <c r="AU73" s="33" t="s">
        <v>32</v>
      </c>
      <c r="AV73" s="33" t="s">
        <v>33</v>
      </c>
      <c r="AW73" s="33" t="s">
        <v>34</v>
      </c>
      <c r="AX73" s="48" t="s">
        <v>35</v>
      </c>
      <c r="AY73" s="24"/>
    </row>
    <row r="74" spans="2:63" x14ac:dyDescent="0.35">
      <c r="B74" s="191"/>
      <c r="C74" s="35">
        <f>D73</f>
        <v>0.3423613333333333</v>
      </c>
      <c r="D74" s="34">
        <f t="shared" ref="D74:D78" si="62">C74+0.009028</f>
        <v>0.35138933333333328</v>
      </c>
      <c r="E74" s="23" t="s">
        <v>35</v>
      </c>
      <c r="F74" s="23" t="s">
        <v>19</v>
      </c>
      <c r="G74" s="23" t="s">
        <v>31</v>
      </c>
      <c r="H74" s="23" t="s">
        <v>32</v>
      </c>
      <c r="I74" s="23" t="s">
        <v>33</v>
      </c>
      <c r="J74" s="49" t="s">
        <v>34</v>
      </c>
      <c r="L74" s="191"/>
      <c r="M74" s="35">
        <f>N73</f>
        <v>0.3423613333333333</v>
      </c>
      <c r="N74" s="34">
        <f t="shared" ref="N74:N78" si="63">M74+0.009028</f>
        <v>0.35138933333333328</v>
      </c>
      <c r="O74" s="23" t="s">
        <v>35</v>
      </c>
      <c r="P74" s="23" t="s">
        <v>19</v>
      </c>
      <c r="Q74" s="23" t="s">
        <v>31</v>
      </c>
      <c r="R74" s="23" t="s">
        <v>32</v>
      </c>
      <c r="S74" s="23" t="s">
        <v>33</v>
      </c>
      <c r="T74" s="49" t="s">
        <v>34</v>
      </c>
      <c r="V74" s="191"/>
      <c r="W74" s="35">
        <f>X73</f>
        <v>0.3423613333333333</v>
      </c>
      <c r="X74" s="34">
        <f t="shared" ref="X74:X78" si="64">W74+0.009028</f>
        <v>0.35138933333333328</v>
      </c>
      <c r="Y74" s="23" t="s">
        <v>35</v>
      </c>
      <c r="Z74" s="23" t="s">
        <v>19</v>
      </c>
      <c r="AA74" s="23" t="s">
        <v>31</v>
      </c>
      <c r="AB74" s="23" t="s">
        <v>32</v>
      </c>
      <c r="AC74" s="23" t="s">
        <v>33</v>
      </c>
      <c r="AD74" s="49" t="s">
        <v>34</v>
      </c>
      <c r="AE74" s="24"/>
      <c r="AF74" s="191"/>
      <c r="AG74" s="35">
        <f>AH73</f>
        <v>0.3423613333333333</v>
      </c>
      <c r="AH74" s="34">
        <f t="shared" ref="AH74:AH78" si="65">AG74+0.009028</f>
        <v>0.35138933333333328</v>
      </c>
      <c r="AI74" s="23" t="s">
        <v>35</v>
      </c>
      <c r="AJ74" s="23" t="s">
        <v>19</v>
      </c>
      <c r="AK74" s="23" t="s">
        <v>31</v>
      </c>
      <c r="AL74" s="23" t="s">
        <v>32</v>
      </c>
      <c r="AM74" s="23" t="s">
        <v>33</v>
      </c>
      <c r="AN74" s="49" t="s">
        <v>34</v>
      </c>
      <c r="AO74" s="24"/>
      <c r="AP74" s="191"/>
      <c r="AQ74" s="35">
        <f>AR73</f>
        <v>0.3423613333333333</v>
      </c>
      <c r="AR74" s="34">
        <f t="shared" ref="AR74:AR78" si="66">AQ74+0.009028</f>
        <v>0.35138933333333328</v>
      </c>
      <c r="AS74" s="23" t="s">
        <v>35</v>
      </c>
      <c r="AT74" s="23" t="s">
        <v>19</v>
      </c>
      <c r="AU74" s="23" t="s">
        <v>31</v>
      </c>
      <c r="AV74" s="23" t="s">
        <v>32</v>
      </c>
      <c r="AW74" s="23" t="s">
        <v>33</v>
      </c>
      <c r="AX74" s="49" t="s">
        <v>34</v>
      </c>
      <c r="AY74" s="24"/>
    </row>
    <row r="75" spans="2:63" x14ac:dyDescent="0.35">
      <c r="B75" s="191"/>
      <c r="C75" s="35">
        <f t="shared" ref="C75:C78" si="67">D74</f>
        <v>0.35138933333333328</v>
      </c>
      <c r="D75" s="34">
        <f t="shared" si="62"/>
        <v>0.36041733333333326</v>
      </c>
      <c r="E75" s="23" t="s">
        <v>34</v>
      </c>
      <c r="F75" s="23" t="s">
        <v>35</v>
      </c>
      <c r="G75" s="23" t="s">
        <v>19</v>
      </c>
      <c r="H75" s="23" t="s">
        <v>31</v>
      </c>
      <c r="I75" s="23" t="s">
        <v>32</v>
      </c>
      <c r="J75" s="49" t="s">
        <v>33</v>
      </c>
      <c r="L75" s="191"/>
      <c r="M75" s="35">
        <f t="shared" ref="M75:M78" si="68">N74</f>
        <v>0.35138933333333328</v>
      </c>
      <c r="N75" s="34">
        <f t="shared" si="63"/>
        <v>0.36041733333333326</v>
      </c>
      <c r="O75" s="23" t="s">
        <v>34</v>
      </c>
      <c r="P75" s="23" t="s">
        <v>35</v>
      </c>
      <c r="Q75" s="23" t="s">
        <v>19</v>
      </c>
      <c r="R75" s="23" t="s">
        <v>31</v>
      </c>
      <c r="S75" s="23" t="s">
        <v>32</v>
      </c>
      <c r="T75" s="49" t="s">
        <v>33</v>
      </c>
      <c r="V75" s="191"/>
      <c r="W75" s="35">
        <f t="shared" ref="W75:W78" si="69">X74</f>
        <v>0.35138933333333328</v>
      </c>
      <c r="X75" s="34">
        <f t="shared" si="64"/>
        <v>0.36041733333333326</v>
      </c>
      <c r="Y75" s="23" t="s">
        <v>34</v>
      </c>
      <c r="Z75" s="23" t="s">
        <v>35</v>
      </c>
      <c r="AA75" s="23" t="s">
        <v>19</v>
      </c>
      <c r="AB75" s="23" t="s">
        <v>31</v>
      </c>
      <c r="AC75" s="23" t="s">
        <v>32</v>
      </c>
      <c r="AD75" s="49" t="s">
        <v>33</v>
      </c>
      <c r="AE75" s="24"/>
      <c r="AF75" s="191"/>
      <c r="AG75" s="35">
        <f t="shared" ref="AG75:AG78" si="70">AH74</f>
        <v>0.35138933333333328</v>
      </c>
      <c r="AH75" s="34">
        <f t="shared" si="65"/>
        <v>0.36041733333333326</v>
      </c>
      <c r="AI75" s="23" t="s">
        <v>34</v>
      </c>
      <c r="AJ75" s="23" t="s">
        <v>35</v>
      </c>
      <c r="AK75" s="23" t="s">
        <v>19</v>
      </c>
      <c r="AL75" s="23" t="s">
        <v>31</v>
      </c>
      <c r="AM75" s="23" t="s">
        <v>32</v>
      </c>
      <c r="AN75" s="49" t="s">
        <v>33</v>
      </c>
      <c r="AO75" s="24"/>
      <c r="AP75" s="191"/>
      <c r="AQ75" s="35">
        <f t="shared" ref="AQ75:AQ78" si="71">AR74</f>
        <v>0.35138933333333328</v>
      </c>
      <c r="AR75" s="34">
        <f t="shared" si="66"/>
        <v>0.36041733333333326</v>
      </c>
      <c r="AS75" s="23" t="s">
        <v>34</v>
      </c>
      <c r="AT75" s="23" t="s">
        <v>35</v>
      </c>
      <c r="AU75" s="23" t="s">
        <v>19</v>
      </c>
      <c r="AV75" s="23" t="s">
        <v>31</v>
      </c>
      <c r="AW75" s="23" t="s">
        <v>32</v>
      </c>
      <c r="AX75" s="49" t="s">
        <v>33</v>
      </c>
      <c r="AY75" s="24"/>
    </row>
    <row r="76" spans="2:63" x14ac:dyDescent="0.35">
      <c r="B76" s="191"/>
      <c r="C76" s="35">
        <f t="shared" si="67"/>
        <v>0.36041733333333326</v>
      </c>
      <c r="D76" s="34">
        <f t="shared" si="62"/>
        <v>0.36944533333333324</v>
      </c>
      <c r="E76" s="23" t="s">
        <v>33</v>
      </c>
      <c r="F76" s="23" t="s">
        <v>34</v>
      </c>
      <c r="G76" s="23" t="s">
        <v>35</v>
      </c>
      <c r="H76" s="23" t="s">
        <v>19</v>
      </c>
      <c r="I76" s="23" t="s">
        <v>31</v>
      </c>
      <c r="J76" s="49" t="s">
        <v>32</v>
      </c>
      <c r="L76" s="191"/>
      <c r="M76" s="35">
        <f t="shared" si="68"/>
        <v>0.36041733333333326</v>
      </c>
      <c r="N76" s="34">
        <f t="shared" si="63"/>
        <v>0.36944533333333324</v>
      </c>
      <c r="O76" s="23" t="s">
        <v>33</v>
      </c>
      <c r="P76" s="23" t="s">
        <v>34</v>
      </c>
      <c r="Q76" s="23" t="s">
        <v>35</v>
      </c>
      <c r="R76" s="23" t="s">
        <v>19</v>
      </c>
      <c r="S76" s="23" t="s">
        <v>31</v>
      </c>
      <c r="T76" s="49" t="s">
        <v>32</v>
      </c>
      <c r="V76" s="191"/>
      <c r="W76" s="35">
        <f t="shared" si="69"/>
        <v>0.36041733333333326</v>
      </c>
      <c r="X76" s="34">
        <f t="shared" si="64"/>
        <v>0.36944533333333324</v>
      </c>
      <c r="Y76" s="23" t="s">
        <v>33</v>
      </c>
      <c r="Z76" s="23" t="s">
        <v>34</v>
      </c>
      <c r="AA76" s="23" t="s">
        <v>35</v>
      </c>
      <c r="AB76" s="23" t="s">
        <v>19</v>
      </c>
      <c r="AC76" s="23" t="s">
        <v>31</v>
      </c>
      <c r="AD76" s="49" t="s">
        <v>32</v>
      </c>
      <c r="AE76" s="24"/>
      <c r="AF76" s="191"/>
      <c r="AG76" s="35">
        <f t="shared" si="70"/>
        <v>0.36041733333333326</v>
      </c>
      <c r="AH76" s="34">
        <f t="shared" si="65"/>
        <v>0.36944533333333324</v>
      </c>
      <c r="AI76" s="23" t="s">
        <v>33</v>
      </c>
      <c r="AJ76" s="23" t="s">
        <v>34</v>
      </c>
      <c r="AK76" s="23" t="s">
        <v>35</v>
      </c>
      <c r="AL76" s="23" t="s">
        <v>19</v>
      </c>
      <c r="AM76" s="23" t="s">
        <v>31</v>
      </c>
      <c r="AN76" s="49" t="s">
        <v>32</v>
      </c>
      <c r="AO76" s="24"/>
      <c r="AP76" s="191"/>
      <c r="AQ76" s="35">
        <f t="shared" si="71"/>
        <v>0.36041733333333326</v>
      </c>
      <c r="AR76" s="34">
        <f t="shared" si="66"/>
        <v>0.36944533333333324</v>
      </c>
      <c r="AS76" s="23" t="s">
        <v>33</v>
      </c>
      <c r="AT76" s="23" t="s">
        <v>34</v>
      </c>
      <c r="AU76" s="23" t="s">
        <v>35</v>
      </c>
      <c r="AV76" s="23" t="s">
        <v>19</v>
      </c>
      <c r="AW76" s="23" t="s">
        <v>31</v>
      </c>
      <c r="AX76" s="49" t="s">
        <v>32</v>
      </c>
      <c r="AY76" s="24"/>
    </row>
    <row r="77" spans="2:63" x14ac:dyDescent="0.35">
      <c r="B77" s="191"/>
      <c r="C77" s="35">
        <f t="shared" si="67"/>
        <v>0.36944533333333324</v>
      </c>
      <c r="D77" s="34">
        <f t="shared" si="62"/>
        <v>0.37847333333333322</v>
      </c>
      <c r="E77" s="23" t="s">
        <v>32</v>
      </c>
      <c r="F77" s="23" t="s">
        <v>33</v>
      </c>
      <c r="G77" s="23" t="s">
        <v>34</v>
      </c>
      <c r="H77" s="23" t="s">
        <v>35</v>
      </c>
      <c r="I77" s="23" t="s">
        <v>19</v>
      </c>
      <c r="J77" s="49" t="s">
        <v>31</v>
      </c>
      <c r="L77" s="191"/>
      <c r="M77" s="35">
        <f t="shared" si="68"/>
        <v>0.36944533333333324</v>
      </c>
      <c r="N77" s="34">
        <f t="shared" si="63"/>
        <v>0.37847333333333322</v>
      </c>
      <c r="O77" s="23" t="s">
        <v>32</v>
      </c>
      <c r="P77" s="23" t="s">
        <v>33</v>
      </c>
      <c r="Q77" s="23" t="s">
        <v>34</v>
      </c>
      <c r="R77" s="23" t="s">
        <v>35</v>
      </c>
      <c r="S77" s="23" t="s">
        <v>19</v>
      </c>
      <c r="T77" s="49" t="s">
        <v>31</v>
      </c>
      <c r="V77" s="191"/>
      <c r="W77" s="35">
        <f t="shared" si="69"/>
        <v>0.36944533333333324</v>
      </c>
      <c r="X77" s="34">
        <f t="shared" si="64"/>
        <v>0.37847333333333322</v>
      </c>
      <c r="Y77" s="23" t="s">
        <v>32</v>
      </c>
      <c r="Z77" s="23" t="s">
        <v>33</v>
      </c>
      <c r="AA77" s="23" t="s">
        <v>34</v>
      </c>
      <c r="AB77" s="23" t="s">
        <v>35</v>
      </c>
      <c r="AC77" s="23" t="s">
        <v>19</v>
      </c>
      <c r="AD77" s="49" t="s">
        <v>31</v>
      </c>
      <c r="AE77" s="24"/>
      <c r="AF77" s="191"/>
      <c r="AG77" s="35">
        <f t="shared" si="70"/>
        <v>0.36944533333333324</v>
      </c>
      <c r="AH77" s="34">
        <f t="shared" si="65"/>
        <v>0.37847333333333322</v>
      </c>
      <c r="AI77" s="23" t="s">
        <v>32</v>
      </c>
      <c r="AJ77" s="23" t="s">
        <v>33</v>
      </c>
      <c r="AK77" s="23" t="s">
        <v>34</v>
      </c>
      <c r="AL77" s="23" t="s">
        <v>35</v>
      </c>
      <c r="AM77" s="23" t="s">
        <v>19</v>
      </c>
      <c r="AN77" s="49" t="s">
        <v>31</v>
      </c>
      <c r="AO77" s="24"/>
      <c r="AP77" s="191"/>
      <c r="AQ77" s="35">
        <f t="shared" si="71"/>
        <v>0.36944533333333324</v>
      </c>
      <c r="AR77" s="34">
        <f t="shared" si="66"/>
        <v>0.37847333333333322</v>
      </c>
      <c r="AS77" s="23" t="s">
        <v>32</v>
      </c>
      <c r="AT77" s="23" t="s">
        <v>33</v>
      </c>
      <c r="AU77" s="23" t="s">
        <v>34</v>
      </c>
      <c r="AV77" s="23" t="s">
        <v>35</v>
      </c>
      <c r="AW77" s="23" t="s">
        <v>19</v>
      </c>
      <c r="AX77" s="49" t="s">
        <v>31</v>
      </c>
      <c r="AY77" s="24"/>
    </row>
    <row r="78" spans="2:63" x14ac:dyDescent="0.35">
      <c r="B78" s="192"/>
      <c r="C78" s="35">
        <f t="shared" si="67"/>
        <v>0.37847333333333322</v>
      </c>
      <c r="D78" s="34">
        <f t="shared" si="62"/>
        <v>0.3875013333333332</v>
      </c>
      <c r="E78" s="23" t="s">
        <v>31</v>
      </c>
      <c r="F78" s="23" t="s">
        <v>32</v>
      </c>
      <c r="G78" s="23" t="s">
        <v>33</v>
      </c>
      <c r="H78" s="23" t="s">
        <v>34</v>
      </c>
      <c r="I78" s="23" t="s">
        <v>35</v>
      </c>
      <c r="J78" s="49" t="s">
        <v>19</v>
      </c>
      <c r="L78" s="192"/>
      <c r="M78" s="35">
        <f t="shared" si="68"/>
        <v>0.37847333333333322</v>
      </c>
      <c r="N78" s="34">
        <f t="shared" si="63"/>
        <v>0.3875013333333332</v>
      </c>
      <c r="O78" s="23" t="s">
        <v>31</v>
      </c>
      <c r="P78" s="23" t="s">
        <v>32</v>
      </c>
      <c r="Q78" s="23" t="s">
        <v>33</v>
      </c>
      <c r="R78" s="23" t="s">
        <v>34</v>
      </c>
      <c r="S78" s="23" t="s">
        <v>35</v>
      </c>
      <c r="T78" s="49" t="s">
        <v>19</v>
      </c>
      <c r="V78" s="192"/>
      <c r="W78" s="35">
        <f t="shared" si="69"/>
        <v>0.37847333333333322</v>
      </c>
      <c r="X78" s="34">
        <f t="shared" si="64"/>
        <v>0.3875013333333332</v>
      </c>
      <c r="Y78" s="23" t="s">
        <v>31</v>
      </c>
      <c r="Z78" s="23" t="s">
        <v>32</v>
      </c>
      <c r="AA78" s="23" t="s">
        <v>33</v>
      </c>
      <c r="AB78" s="23" t="s">
        <v>34</v>
      </c>
      <c r="AC78" s="23" t="s">
        <v>35</v>
      </c>
      <c r="AD78" s="49" t="s">
        <v>19</v>
      </c>
      <c r="AE78" s="24"/>
      <c r="AF78" s="192"/>
      <c r="AG78" s="35">
        <f t="shared" si="70"/>
        <v>0.37847333333333322</v>
      </c>
      <c r="AH78" s="34">
        <f t="shared" si="65"/>
        <v>0.3875013333333332</v>
      </c>
      <c r="AI78" s="23" t="s">
        <v>31</v>
      </c>
      <c r="AJ78" s="23" t="s">
        <v>32</v>
      </c>
      <c r="AK78" s="23" t="s">
        <v>33</v>
      </c>
      <c r="AL78" s="23" t="s">
        <v>34</v>
      </c>
      <c r="AM78" s="23" t="s">
        <v>35</v>
      </c>
      <c r="AN78" s="49" t="s">
        <v>19</v>
      </c>
      <c r="AO78" s="24"/>
      <c r="AP78" s="192"/>
      <c r="AQ78" s="35">
        <f t="shared" si="71"/>
        <v>0.37847333333333322</v>
      </c>
      <c r="AR78" s="34">
        <f t="shared" si="66"/>
        <v>0.3875013333333332</v>
      </c>
      <c r="AS78" s="23" t="s">
        <v>31</v>
      </c>
      <c r="AT78" s="23" t="s">
        <v>32</v>
      </c>
      <c r="AU78" s="23" t="s">
        <v>33</v>
      </c>
      <c r="AV78" s="23" t="s">
        <v>34</v>
      </c>
      <c r="AW78" s="23" t="s">
        <v>35</v>
      </c>
      <c r="AX78" s="49" t="s">
        <v>19</v>
      </c>
      <c r="AY78" s="24"/>
    </row>
    <row r="79" spans="2:63" x14ac:dyDescent="0.35">
      <c r="B79" s="24"/>
      <c r="C79" s="24"/>
      <c r="D79" s="24"/>
      <c r="E79" s="24"/>
      <c r="F79" s="24"/>
      <c r="G79" s="24"/>
      <c r="H79" s="24"/>
      <c r="I79" s="24"/>
      <c r="J79" s="24"/>
      <c r="L79" s="24"/>
      <c r="M79" s="24"/>
      <c r="N79" s="24"/>
      <c r="O79" s="24"/>
      <c r="P79" s="24"/>
      <c r="Q79" s="24"/>
      <c r="R79" s="24"/>
      <c r="S79" s="24"/>
      <c r="T79" s="24"/>
      <c r="V79" s="24"/>
      <c r="W79" s="24"/>
      <c r="X79" s="24"/>
      <c r="Y79" s="24"/>
      <c r="Z79" s="24"/>
      <c r="AA79" s="24"/>
      <c r="AB79" s="24"/>
      <c r="AC79" s="24"/>
      <c r="AD79" s="24"/>
      <c r="AE79" s="24"/>
      <c r="AF79" s="24"/>
      <c r="AG79" s="24"/>
      <c r="AH79" s="24"/>
      <c r="AI79" s="24"/>
      <c r="AJ79" s="24"/>
      <c r="AK79" s="24"/>
      <c r="AL79" s="24"/>
      <c r="AM79" s="24"/>
      <c r="AN79" s="24"/>
      <c r="AO79" s="24"/>
      <c r="AP79" s="24"/>
      <c r="AQ79" s="24"/>
      <c r="AR79" s="24"/>
      <c r="AS79" s="24"/>
      <c r="AT79" s="24"/>
      <c r="AU79" s="24"/>
      <c r="AV79" s="24"/>
      <c r="AW79" s="24"/>
      <c r="AX79" s="24"/>
      <c r="AY79" s="24"/>
    </row>
    <row r="80" spans="2:63" ht="15.5" x14ac:dyDescent="0.35">
      <c r="B80" s="63" t="s">
        <v>6</v>
      </c>
      <c r="C80" s="25">
        <f>D78+0.003472</f>
        <v>0.39097333333333317</v>
      </c>
      <c r="D80" s="24"/>
      <c r="E80" s="24"/>
      <c r="F80" s="24"/>
      <c r="G80" s="24"/>
      <c r="H80" s="24"/>
      <c r="I80" s="24"/>
      <c r="J80" s="24"/>
      <c r="L80" s="63" t="s">
        <v>6</v>
      </c>
      <c r="M80" s="25">
        <f>N78+0.003472</f>
        <v>0.39097333333333317</v>
      </c>
      <c r="N80" s="24"/>
      <c r="O80" s="24"/>
      <c r="P80" s="24"/>
      <c r="Q80" s="24"/>
      <c r="R80" s="24"/>
      <c r="S80" s="24"/>
      <c r="T80" s="24"/>
      <c r="V80" s="63" t="s">
        <v>6</v>
      </c>
      <c r="W80" s="25">
        <f>X78+0.003472</f>
        <v>0.39097333333333317</v>
      </c>
      <c r="X80" s="24"/>
      <c r="Y80" s="24"/>
      <c r="Z80" s="24"/>
      <c r="AA80" s="24"/>
      <c r="AB80" s="24"/>
      <c r="AC80" s="24"/>
      <c r="AD80" s="24"/>
      <c r="AE80" s="24"/>
      <c r="AF80" s="63" t="s">
        <v>6</v>
      </c>
      <c r="AG80" s="25">
        <f>AH78+0.003472</f>
        <v>0.39097333333333317</v>
      </c>
      <c r="AH80" s="24"/>
      <c r="AI80" s="24"/>
      <c r="AJ80" s="24"/>
      <c r="AK80" s="24"/>
      <c r="AL80" s="24"/>
      <c r="AM80" s="24"/>
      <c r="AN80" s="24"/>
      <c r="AO80" s="24"/>
      <c r="AP80" s="63" t="s">
        <v>6</v>
      </c>
      <c r="AQ80" s="25">
        <f>AR78+0.003472</f>
        <v>0.39097333333333317</v>
      </c>
      <c r="AR80" s="24"/>
      <c r="AS80" s="24"/>
      <c r="AT80" s="24"/>
      <c r="AU80" s="24"/>
      <c r="AV80" s="24"/>
      <c r="AW80" s="24"/>
      <c r="AX80" s="24"/>
      <c r="AY80" s="24"/>
    </row>
    <row r="81" spans="2:57" x14ac:dyDescent="0.35">
      <c r="B81" s="27" t="s">
        <v>45</v>
      </c>
      <c r="C81" s="24"/>
      <c r="D81" s="24"/>
      <c r="E81" s="24"/>
      <c r="F81" s="24"/>
      <c r="G81" s="24"/>
      <c r="H81" s="24"/>
      <c r="I81" s="24"/>
      <c r="J81" s="24"/>
      <c r="L81" s="27" t="s">
        <v>45</v>
      </c>
      <c r="M81" s="24"/>
      <c r="N81" s="24"/>
      <c r="O81" s="24"/>
      <c r="P81" s="24"/>
      <c r="Q81" s="24"/>
      <c r="R81" s="24"/>
      <c r="S81" s="24"/>
      <c r="T81" s="24"/>
      <c r="V81" s="27" t="s">
        <v>45</v>
      </c>
      <c r="W81" s="24"/>
      <c r="X81" s="24"/>
      <c r="Y81" s="24"/>
      <c r="Z81" s="24"/>
      <c r="AA81" s="24"/>
      <c r="AB81" s="24"/>
      <c r="AC81" s="24"/>
      <c r="AD81" s="24"/>
      <c r="AE81" s="24"/>
      <c r="AF81" s="27" t="s">
        <v>45</v>
      </c>
      <c r="AG81" s="24"/>
      <c r="AH81" s="24"/>
      <c r="AI81" s="24"/>
      <c r="AJ81" s="24"/>
      <c r="AK81" s="24"/>
      <c r="AL81" s="24"/>
      <c r="AM81" s="24"/>
      <c r="AN81" s="24"/>
      <c r="AO81" s="24"/>
      <c r="AP81" s="27" t="s">
        <v>45</v>
      </c>
      <c r="AQ81" s="24"/>
      <c r="AR81" s="24"/>
      <c r="AS81" s="24"/>
      <c r="AT81" s="24"/>
      <c r="AU81" s="24"/>
      <c r="AV81" s="24"/>
      <c r="AW81" s="24"/>
      <c r="AX81" s="24"/>
    </row>
    <row r="82" spans="2:57" x14ac:dyDescent="0.35">
      <c r="B82" s="43" t="s">
        <v>37</v>
      </c>
      <c r="C82" s="43" t="s">
        <v>38</v>
      </c>
      <c r="D82" s="43" t="s">
        <v>23</v>
      </c>
      <c r="E82" s="44" t="s">
        <v>29</v>
      </c>
      <c r="F82" s="44" t="s">
        <v>24</v>
      </c>
      <c r="G82" s="44" t="s">
        <v>25</v>
      </c>
      <c r="H82" s="44" t="s">
        <v>26</v>
      </c>
      <c r="I82" s="44" t="s">
        <v>27</v>
      </c>
      <c r="J82" s="44" t="s">
        <v>28</v>
      </c>
      <c r="L82" s="43" t="s">
        <v>37</v>
      </c>
      <c r="M82" s="43" t="s">
        <v>38</v>
      </c>
      <c r="N82" s="43" t="s">
        <v>23</v>
      </c>
      <c r="O82" s="44" t="s">
        <v>29</v>
      </c>
      <c r="P82" s="44" t="s">
        <v>24</v>
      </c>
      <c r="Q82" s="44" t="s">
        <v>25</v>
      </c>
      <c r="R82" s="44" t="s">
        <v>26</v>
      </c>
      <c r="S82" s="44" t="s">
        <v>27</v>
      </c>
      <c r="T82" s="44" t="s">
        <v>28</v>
      </c>
      <c r="V82" s="43" t="s">
        <v>37</v>
      </c>
      <c r="W82" s="43" t="s">
        <v>38</v>
      </c>
      <c r="X82" s="43" t="s">
        <v>23</v>
      </c>
      <c r="Y82" s="44" t="s">
        <v>29</v>
      </c>
      <c r="Z82" s="44" t="s">
        <v>24</v>
      </c>
      <c r="AA82" s="44" t="s">
        <v>25</v>
      </c>
      <c r="AB82" s="44" t="s">
        <v>26</v>
      </c>
      <c r="AC82" s="44" t="s">
        <v>27</v>
      </c>
      <c r="AD82" s="44" t="s">
        <v>28</v>
      </c>
      <c r="AE82" s="27"/>
      <c r="AF82" s="43" t="s">
        <v>37</v>
      </c>
      <c r="AG82" s="43" t="s">
        <v>38</v>
      </c>
      <c r="AH82" s="43" t="s">
        <v>23</v>
      </c>
      <c r="AI82" s="44" t="s">
        <v>29</v>
      </c>
      <c r="AJ82" s="44" t="s">
        <v>24</v>
      </c>
      <c r="AK82" s="44" t="s">
        <v>25</v>
      </c>
      <c r="AL82" s="44" t="s">
        <v>26</v>
      </c>
      <c r="AM82" s="44" t="s">
        <v>27</v>
      </c>
      <c r="AN82" s="44" t="s">
        <v>28</v>
      </c>
      <c r="AO82" s="27"/>
      <c r="AP82" s="43" t="s">
        <v>37</v>
      </c>
      <c r="AQ82" s="43" t="s">
        <v>38</v>
      </c>
      <c r="AR82" s="43" t="s">
        <v>23</v>
      </c>
      <c r="AS82" s="44" t="s">
        <v>29</v>
      </c>
      <c r="AT82" s="44" t="s">
        <v>24</v>
      </c>
      <c r="AU82" s="44" t="s">
        <v>25</v>
      </c>
      <c r="AV82" s="44" t="s">
        <v>26</v>
      </c>
      <c r="AW82" s="44" t="s">
        <v>27</v>
      </c>
      <c r="AX82" s="44" t="s">
        <v>28</v>
      </c>
      <c r="AY82" s="24"/>
      <c r="AZ82" s="58" t="s">
        <v>73</v>
      </c>
      <c r="BA82" s="59">
        <v>2.5</v>
      </c>
      <c r="BB82" s="58" t="s">
        <v>59</v>
      </c>
      <c r="BC82" s="59"/>
      <c r="BD82" s="59"/>
      <c r="BE82" s="59"/>
    </row>
    <row r="83" spans="2:57" x14ac:dyDescent="0.35">
      <c r="B83" s="38">
        <v>1</v>
      </c>
      <c r="C83" s="34">
        <f>C80+0.003472</f>
        <v>0.39444533333333315</v>
      </c>
      <c r="D83" s="34">
        <f>C83+0.017361</f>
        <v>0.41180633333333316</v>
      </c>
      <c r="E83" s="33" t="s">
        <v>19</v>
      </c>
      <c r="F83" s="33" t="s">
        <v>31</v>
      </c>
      <c r="G83" s="33" t="s">
        <v>32</v>
      </c>
      <c r="H83" s="33" t="s">
        <v>33</v>
      </c>
      <c r="I83" s="33" t="s">
        <v>34</v>
      </c>
      <c r="J83" s="48" t="s">
        <v>35</v>
      </c>
      <c r="L83" s="38">
        <v>1</v>
      </c>
      <c r="M83" s="34">
        <f>M80+0.003472</f>
        <v>0.39444533333333315</v>
      </c>
      <c r="N83" s="34">
        <f>M83+0.015972</f>
        <v>0.41041733333333313</v>
      </c>
      <c r="O83" s="33" t="s">
        <v>19</v>
      </c>
      <c r="P83" s="33" t="s">
        <v>31</v>
      </c>
      <c r="Q83" s="33" t="s">
        <v>32</v>
      </c>
      <c r="R83" s="33" t="s">
        <v>33</v>
      </c>
      <c r="S83" s="33" t="s">
        <v>34</v>
      </c>
      <c r="T83" s="48" t="s">
        <v>35</v>
      </c>
      <c r="V83" s="38">
        <v>1</v>
      </c>
      <c r="W83" s="34">
        <f>W80+0.003472</f>
        <v>0.39444533333333315</v>
      </c>
      <c r="X83" s="34">
        <f>W83+0.013889</f>
        <v>0.40833433333333313</v>
      </c>
      <c r="Y83" s="33" t="s">
        <v>19</v>
      </c>
      <c r="Z83" s="33" t="s">
        <v>31</v>
      </c>
      <c r="AA83" s="33" t="s">
        <v>32</v>
      </c>
      <c r="AB83" s="33" t="s">
        <v>33</v>
      </c>
      <c r="AC83" s="33" t="s">
        <v>34</v>
      </c>
      <c r="AD83" s="48" t="s">
        <v>35</v>
      </c>
      <c r="AE83" s="24"/>
      <c r="AF83" s="38">
        <v>1</v>
      </c>
      <c r="AG83" s="34">
        <f>AG80+0.003472</f>
        <v>0.39444533333333315</v>
      </c>
      <c r="AH83" s="34">
        <f>AG83+0.011806</f>
        <v>0.40625133333333313</v>
      </c>
      <c r="AI83" s="33" t="s">
        <v>19</v>
      </c>
      <c r="AJ83" s="33" t="s">
        <v>31</v>
      </c>
      <c r="AK83" s="33" t="s">
        <v>32</v>
      </c>
      <c r="AL83" s="33" t="s">
        <v>33</v>
      </c>
      <c r="AM83" s="33" t="s">
        <v>34</v>
      </c>
      <c r="AN83" s="48" t="s">
        <v>35</v>
      </c>
      <c r="AO83" s="24"/>
      <c r="AP83" s="38">
        <v>1</v>
      </c>
      <c r="AQ83" s="34">
        <f>AQ80+0.003472</f>
        <v>0.39444533333333315</v>
      </c>
      <c r="AR83" s="34">
        <f>AQ83+0.010417</f>
        <v>0.40486233333333316</v>
      </c>
      <c r="AS83" s="33" t="s">
        <v>19</v>
      </c>
      <c r="AT83" s="33" t="s">
        <v>31</v>
      </c>
      <c r="AU83" s="33" t="s">
        <v>32</v>
      </c>
      <c r="AV83" s="33" t="s">
        <v>33</v>
      </c>
      <c r="AW83" s="33" t="s">
        <v>34</v>
      </c>
      <c r="AX83" s="48" t="s">
        <v>35</v>
      </c>
      <c r="AY83" s="24"/>
      <c r="AZ83" s="27" t="s">
        <v>60</v>
      </c>
      <c r="BA83" s="2"/>
      <c r="BB83" s="2"/>
      <c r="BC83" s="2" t="s">
        <v>61</v>
      </c>
    </row>
    <row r="84" spans="2:57" x14ac:dyDescent="0.35">
      <c r="B84" s="26">
        <v>2</v>
      </c>
      <c r="C84" s="35">
        <f>D83</f>
        <v>0.41180633333333316</v>
      </c>
      <c r="D84" s="34">
        <f t="shared" ref="D84:D88" si="72">C84+0.017361</f>
        <v>0.42916733333333318</v>
      </c>
      <c r="E84" s="23" t="s">
        <v>35</v>
      </c>
      <c r="F84" s="23" t="s">
        <v>19</v>
      </c>
      <c r="G84" s="23" t="s">
        <v>31</v>
      </c>
      <c r="H84" s="23" t="s">
        <v>32</v>
      </c>
      <c r="I84" s="23" t="s">
        <v>33</v>
      </c>
      <c r="J84" s="49" t="s">
        <v>34</v>
      </c>
      <c r="L84" s="26">
        <v>2</v>
      </c>
      <c r="M84" s="35">
        <f>N83</f>
        <v>0.41041733333333313</v>
      </c>
      <c r="N84" s="34">
        <f t="shared" ref="N84:N88" si="73">M84+0.015972</f>
        <v>0.42638933333333312</v>
      </c>
      <c r="O84" s="23" t="s">
        <v>35</v>
      </c>
      <c r="P84" s="23" t="s">
        <v>19</v>
      </c>
      <c r="Q84" s="23" t="s">
        <v>31</v>
      </c>
      <c r="R84" s="23" t="s">
        <v>32</v>
      </c>
      <c r="S84" s="23" t="s">
        <v>33</v>
      </c>
      <c r="T84" s="49" t="s">
        <v>34</v>
      </c>
      <c r="V84" s="26">
        <v>2</v>
      </c>
      <c r="W84" s="35">
        <f>X83</f>
        <v>0.40833433333333313</v>
      </c>
      <c r="X84" s="34">
        <f t="shared" ref="X84:X88" si="74">W84+0.013889</f>
        <v>0.42222333333333312</v>
      </c>
      <c r="Y84" s="23" t="s">
        <v>35</v>
      </c>
      <c r="Z84" s="23" t="s">
        <v>19</v>
      </c>
      <c r="AA84" s="23" t="s">
        <v>31</v>
      </c>
      <c r="AB84" s="23" t="s">
        <v>32</v>
      </c>
      <c r="AC84" s="23" t="s">
        <v>33</v>
      </c>
      <c r="AD84" s="49" t="s">
        <v>34</v>
      </c>
      <c r="AE84" s="24"/>
      <c r="AF84" s="26">
        <v>2</v>
      </c>
      <c r="AG84" s="35">
        <f>AH83</f>
        <v>0.40625133333333313</v>
      </c>
      <c r="AH84" s="34">
        <f t="shared" ref="AH84:AH88" si="75">AG84+0.011806</f>
        <v>0.41805733333333311</v>
      </c>
      <c r="AI84" s="23" t="s">
        <v>35</v>
      </c>
      <c r="AJ84" s="23" t="s">
        <v>19</v>
      </c>
      <c r="AK84" s="23" t="s">
        <v>31</v>
      </c>
      <c r="AL84" s="23" t="s">
        <v>32</v>
      </c>
      <c r="AM84" s="23" t="s">
        <v>33</v>
      </c>
      <c r="AN84" s="49" t="s">
        <v>34</v>
      </c>
      <c r="AO84" s="24"/>
      <c r="AP84" s="26">
        <v>2</v>
      </c>
      <c r="AQ84" s="35">
        <f>AR83</f>
        <v>0.40486233333333316</v>
      </c>
      <c r="AR84" s="34">
        <f t="shared" ref="AR84:AR88" si="76">AQ84+0.010417</f>
        <v>0.41527933333333317</v>
      </c>
      <c r="AS84" s="23" t="s">
        <v>35</v>
      </c>
      <c r="AT84" s="23" t="s">
        <v>19</v>
      </c>
      <c r="AU84" s="23" t="s">
        <v>31</v>
      </c>
      <c r="AV84" s="23" t="s">
        <v>32</v>
      </c>
      <c r="AW84" s="23" t="s">
        <v>33</v>
      </c>
      <c r="AX84" s="49" t="s">
        <v>34</v>
      </c>
      <c r="AY84" s="24"/>
      <c r="AZ84">
        <v>10</v>
      </c>
      <c r="BC84">
        <f>AZ84*$BA$82</f>
        <v>25</v>
      </c>
      <c r="BD84" s="24"/>
    </row>
    <row r="85" spans="2:57" x14ac:dyDescent="0.35">
      <c r="B85" s="26">
        <v>3</v>
      </c>
      <c r="C85" s="35">
        <f t="shared" ref="C85:C88" si="77">D84</f>
        <v>0.42916733333333318</v>
      </c>
      <c r="D85" s="34">
        <f t="shared" si="72"/>
        <v>0.44652833333333319</v>
      </c>
      <c r="E85" s="23" t="s">
        <v>34</v>
      </c>
      <c r="F85" s="23" t="s">
        <v>35</v>
      </c>
      <c r="G85" s="23" t="s">
        <v>19</v>
      </c>
      <c r="H85" s="23" t="s">
        <v>31</v>
      </c>
      <c r="I85" s="23" t="s">
        <v>32</v>
      </c>
      <c r="J85" s="49" t="s">
        <v>33</v>
      </c>
      <c r="L85" s="26">
        <v>3</v>
      </c>
      <c r="M85" s="35">
        <f t="shared" ref="M85:M88" si="78">N84</f>
        <v>0.42638933333333312</v>
      </c>
      <c r="N85" s="34">
        <f t="shared" si="73"/>
        <v>0.44236133333333311</v>
      </c>
      <c r="O85" s="23" t="s">
        <v>34</v>
      </c>
      <c r="P85" s="23" t="s">
        <v>35</v>
      </c>
      <c r="Q85" s="23" t="s">
        <v>19</v>
      </c>
      <c r="R85" s="23" t="s">
        <v>31</v>
      </c>
      <c r="S85" s="23" t="s">
        <v>32</v>
      </c>
      <c r="T85" s="49" t="s">
        <v>33</v>
      </c>
      <c r="V85" s="26">
        <v>3</v>
      </c>
      <c r="W85" s="35">
        <f t="shared" ref="W85:W88" si="79">X84</f>
        <v>0.42222333333333312</v>
      </c>
      <c r="X85" s="34">
        <f t="shared" si="74"/>
        <v>0.4361123333333331</v>
      </c>
      <c r="Y85" s="23" t="s">
        <v>34</v>
      </c>
      <c r="Z85" s="23" t="s">
        <v>35</v>
      </c>
      <c r="AA85" s="23" t="s">
        <v>19</v>
      </c>
      <c r="AB85" s="23" t="s">
        <v>31</v>
      </c>
      <c r="AC85" s="23" t="s">
        <v>32</v>
      </c>
      <c r="AD85" s="49" t="s">
        <v>33</v>
      </c>
      <c r="AE85" s="24"/>
      <c r="AF85" s="26">
        <v>3</v>
      </c>
      <c r="AG85" s="35">
        <f t="shared" ref="AG85:AG88" si="80">AH84</f>
        <v>0.41805733333333311</v>
      </c>
      <c r="AH85" s="34">
        <f t="shared" si="75"/>
        <v>0.4298633333333331</v>
      </c>
      <c r="AI85" s="23" t="s">
        <v>34</v>
      </c>
      <c r="AJ85" s="23" t="s">
        <v>35</v>
      </c>
      <c r="AK85" s="23" t="s">
        <v>19</v>
      </c>
      <c r="AL85" s="23" t="s">
        <v>31</v>
      </c>
      <c r="AM85" s="23" t="s">
        <v>32</v>
      </c>
      <c r="AN85" s="49" t="s">
        <v>33</v>
      </c>
      <c r="AO85" s="24"/>
      <c r="AP85" s="26">
        <v>3</v>
      </c>
      <c r="AQ85" s="35">
        <f t="shared" ref="AQ85:AQ88" si="81">AR84</f>
        <v>0.41527933333333317</v>
      </c>
      <c r="AR85" s="34">
        <f t="shared" si="76"/>
        <v>0.42569633333333318</v>
      </c>
      <c r="AS85" s="23" t="s">
        <v>34</v>
      </c>
      <c r="AT85" s="23" t="s">
        <v>35</v>
      </c>
      <c r="AU85" s="23" t="s">
        <v>19</v>
      </c>
      <c r="AV85" s="23" t="s">
        <v>31</v>
      </c>
      <c r="AW85" s="23" t="s">
        <v>32</v>
      </c>
      <c r="AX85" s="49" t="s">
        <v>33</v>
      </c>
      <c r="AY85" s="24"/>
      <c r="AZ85">
        <v>9</v>
      </c>
      <c r="BC85">
        <f t="shared" ref="BC85:BC88" si="82">AZ85*$BA$82</f>
        <v>22.5</v>
      </c>
      <c r="BD85" s="24"/>
    </row>
    <row r="86" spans="2:57" x14ac:dyDescent="0.35">
      <c r="B86" s="26">
        <v>4</v>
      </c>
      <c r="C86" s="35">
        <f t="shared" si="77"/>
        <v>0.44652833333333319</v>
      </c>
      <c r="D86" s="34">
        <f t="shared" si="72"/>
        <v>0.46388933333333321</v>
      </c>
      <c r="E86" s="23" t="s">
        <v>33</v>
      </c>
      <c r="F86" s="23" t="s">
        <v>34</v>
      </c>
      <c r="G86" s="23" t="s">
        <v>35</v>
      </c>
      <c r="H86" s="23" t="s">
        <v>19</v>
      </c>
      <c r="I86" s="23" t="s">
        <v>31</v>
      </c>
      <c r="J86" s="49" t="s">
        <v>32</v>
      </c>
      <c r="L86" s="26">
        <v>4</v>
      </c>
      <c r="M86" s="35">
        <f t="shared" si="78"/>
        <v>0.44236133333333311</v>
      </c>
      <c r="N86" s="34">
        <f t="shared" si="73"/>
        <v>0.45833333333333309</v>
      </c>
      <c r="O86" s="23" t="s">
        <v>33</v>
      </c>
      <c r="P86" s="23" t="s">
        <v>34</v>
      </c>
      <c r="Q86" s="23" t="s">
        <v>35</v>
      </c>
      <c r="R86" s="23" t="s">
        <v>19</v>
      </c>
      <c r="S86" s="23" t="s">
        <v>31</v>
      </c>
      <c r="T86" s="49" t="s">
        <v>32</v>
      </c>
      <c r="V86" s="26">
        <v>4</v>
      </c>
      <c r="W86" s="35">
        <f t="shared" si="79"/>
        <v>0.4361123333333331</v>
      </c>
      <c r="X86" s="34">
        <f t="shared" si="74"/>
        <v>0.45000133333333309</v>
      </c>
      <c r="Y86" s="23" t="s">
        <v>33</v>
      </c>
      <c r="Z86" s="23" t="s">
        <v>34</v>
      </c>
      <c r="AA86" s="23" t="s">
        <v>35</v>
      </c>
      <c r="AB86" s="23" t="s">
        <v>19</v>
      </c>
      <c r="AC86" s="23" t="s">
        <v>31</v>
      </c>
      <c r="AD86" s="49" t="s">
        <v>32</v>
      </c>
      <c r="AE86" s="24"/>
      <c r="AF86" s="26">
        <v>4</v>
      </c>
      <c r="AG86" s="35">
        <f t="shared" si="80"/>
        <v>0.4298633333333331</v>
      </c>
      <c r="AH86" s="34">
        <f t="shared" si="75"/>
        <v>0.44166933333333308</v>
      </c>
      <c r="AI86" s="23" t="s">
        <v>33</v>
      </c>
      <c r="AJ86" s="23" t="s">
        <v>34</v>
      </c>
      <c r="AK86" s="23" t="s">
        <v>35</v>
      </c>
      <c r="AL86" s="23" t="s">
        <v>19</v>
      </c>
      <c r="AM86" s="23" t="s">
        <v>31</v>
      </c>
      <c r="AN86" s="49" t="s">
        <v>32</v>
      </c>
      <c r="AO86" s="24"/>
      <c r="AP86" s="26">
        <v>4</v>
      </c>
      <c r="AQ86" s="35">
        <f t="shared" si="81"/>
        <v>0.42569633333333318</v>
      </c>
      <c r="AR86" s="34">
        <f t="shared" si="76"/>
        <v>0.43611333333333319</v>
      </c>
      <c r="AS86" s="23" t="s">
        <v>33</v>
      </c>
      <c r="AT86" s="23" t="s">
        <v>34</v>
      </c>
      <c r="AU86" s="23" t="s">
        <v>35</v>
      </c>
      <c r="AV86" s="23" t="s">
        <v>19</v>
      </c>
      <c r="AW86" s="23" t="s">
        <v>31</v>
      </c>
      <c r="AX86" s="49" t="s">
        <v>32</v>
      </c>
      <c r="AY86" s="24"/>
      <c r="AZ86">
        <v>8</v>
      </c>
      <c r="BC86">
        <f t="shared" si="82"/>
        <v>20</v>
      </c>
      <c r="BD86" s="24"/>
    </row>
    <row r="87" spans="2:57" x14ac:dyDescent="0.35">
      <c r="B87" s="26">
        <v>5</v>
      </c>
      <c r="C87" s="35">
        <f t="shared" si="77"/>
        <v>0.46388933333333321</v>
      </c>
      <c r="D87" s="34">
        <f t="shared" si="72"/>
        <v>0.48125033333333322</v>
      </c>
      <c r="E87" s="23" t="s">
        <v>32</v>
      </c>
      <c r="F87" s="23" t="s">
        <v>33</v>
      </c>
      <c r="G87" s="23" t="s">
        <v>34</v>
      </c>
      <c r="H87" s="23" t="s">
        <v>35</v>
      </c>
      <c r="I87" s="23" t="s">
        <v>19</v>
      </c>
      <c r="J87" s="49" t="s">
        <v>31</v>
      </c>
      <c r="L87" s="26">
        <v>5</v>
      </c>
      <c r="M87" s="35">
        <f t="shared" si="78"/>
        <v>0.45833333333333309</v>
      </c>
      <c r="N87" s="34">
        <f t="shared" si="73"/>
        <v>0.47430533333333308</v>
      </c>
      <c r="O87" s="23" t="s">
        <v>32</v>
      </c>
      <c r="P87" s="23" t="s">
        <v>33</v>
      </c>
      <c r="Q87" s="23" t="s">
        <v>34</v>
      </c>
      <c r="R87" s="23" t="s">
        <v>35</v>
      </c>
      <c r="S87" s="23" t="s">
        <v>19</v>
      </c>
      <c r="T87" s="49" t="s">
        <v>31</v>
      </c>
      <c r="V87" s="26">
        <v>5</v>
      </c>
      <c r="W87" s="35">
        <f t="shared" si="79"/>
        <v>0.45000133333333309</v>
      </c>
      <c r="X87" s="34">
        <f t="shared" si="74"/>
        <v>0.46389033333333307</v>
      </c>
      <c r="Y87" s="23" t="s">
        <v>32</v>
      </c>
      <c r="Z87" s="23" t="s">
        <v>33</v>
      </c>
      <c r="AA87" s="23" t="s">
        <v>34</v>
      </c>
      <c r="AB87" s="23" t="s">
        <v>35</v>
      </c>
      <c r="AC87" s="23" t="s">
        <v>19</v>
      </c>
      <c r="AD87" s="49" t="s">
        <v>31</v>
      </c>
      <c r="AE87" s="24"/>
      <c r="AF87" s="26">
        <v>5</v>
      </c>
      <c r="AG87" s="35">
        <f t="shared" si="80"/>
        <v>0.44166933333333308</v>
      </c>
      <c r="AH87" s="34">
        <f t="shared" si="75"/>
        <v>0.45347533333333306</v>
      </c>
      <c r="AI87" s="23" t="s">
        <v>32</v>
      </c>
      <c r="AJ87" s="23" t="s">
        <v>33</v>
      </c>
      <c r="AK87" s="23" t="s">
        <v>34</v>
      </c>
      <c r="AL87" s="23" t="s">
        <v>35</v>
      </c>
      <c r="AM87" s="23" t="s">
        <v>19</v>
      </c>
      <c r="AN87" s="49" t="s">
        <v>31</v>
      </c>
      <c r="AO87" s="24"/>
      <c r="AP87" s="26">
        <v>5</v>
      </c>
      <c r="AQ87" s="35">
        <f t="shared" si="81"/>
        <v>0.43611333333333319</v>
      </c>
      <c r="AR87" s="34">
        <f t="shared" si="76"/>
        <v>0.4465303333333332</v>
      </c>
      <c r="AS87" s="23" t="s">
        <v>32</v>
      </c>
      <c r="AT87" s="23" t="s">
        <v>33</v>
      </c>
      <c r="AU87" s="23" t="s">
        <v>34</v>
      </c>
      <c r="AV87" s="23" t="s">
        <v>35</v>
      </c>
      <c r="AW87" s="23" t="s">
        <v>19</v>
      </c>
      <c r="AX87" s="49" t="s">
        <v>31</v>
      </c>
      <c r="AY87" s="24"/>
      <c r="AZ87">
        <v>7</v>
      </c>
      <c r="BC87">
        <f t="shared" si="82"/>
        <v>17.5</v>
      </c>
      <c r="BD87" s="24"/>
    </row>
    <row r="88" spans="2:57" x14ac:dyDescent="0.35">
      <c r="B88" s="26">
        <v>6</v>
      </c>
      <c r="C88" s="35">
        <f t="shared" si="77"/>
        <v>0.48125033333333322</v>
      </c>
      <c r="D88" s="34">
        <f t="shared" si="72"/>
        <v>0.49861133333333324</v>
      </c>
      <c r="E88" s="23" t="s">
        <v>31</v>
      </c>
      <c r="F88" s="23" t="s">
        <v>32</v>
      </c>
      <c r="G88" s="23" t="s">
        <v>33</v>
      </c>
      <c r="H88" s="23" t="s">
        <v>34</v>
      </c>
      <c r="I88" s="23" t="s">
        <v>35</v>
      </c>
      <c r="J88" s="49" t="s">
        <v>19</v>
      </c>
      <c r="L88" s="26">
        <v>6</v>
      </c>
      <c r="M88" s="35">
        <f t="shared" si="78"/>
        <v>0.47430533333333308</v>
      </c>
      <c r="N88" s="34">
        <f t="shared" si="73"/>
        <v>0.49027733333333307</v>
      </c>
      <c r="O88" s="23" t="s">
        <v>31</v>
      </c>
      <c r="P88" s="23" t="s">
        <v>32</v>
      </c>
      <c r="Q88" s="23" t="s">
        <v>33</v>
      </c>
      <c r="R88" s="23" t="s">
        <v>34</v>
      </c>
      <c r="S88" s="23" t="s">
        <v>35</v>
      </c>
      <c r="T88" s="49" t="s">
        <v>19</v>
      </c>
      <c r="V88" s="26">
        <v>6</v>
      </c>
      <c r="W88" s="35">
        <f t="shared" si="79"/>
        <v>0.46389033333333307</v>
      </c>
      <c r="X88" s="34">
        <f t="shared" si="74"/>
        <v>0.47777933333333306</v>
      </c>
      <c r="Y88" s="23" t="s">
        <v>31</v>
      </c>
      <c r="Z88" s="23" t="s">
        <v>32</v>
      </c>
      <c r="AA88" s="23" t="s">
        <v>33</v>
      </c>
      <c r="AB88" s="23" t="s">
        <v>34</v>
      </c>
      <c r="AC88" s="23" t="s">
        <v>35</v>
      </c>
      <c r="AD88" s="49" t="s">
        <v>19</v>
      </c>
      <c r="AE88" s="24"/>
      <c r="AF88" s="26">
        <v>6</v>
      </c>
      <c r="AG88" s="35">
        <f t="shared" si="80"/>
        <v>0.45347533333333306</v>
      </c>
      <c r="AH88" s="34">
        <f t="shared" si="75"/>
        <v>0.46528133333333305</v>
      </c>
      <c r="AI88" s="23" t="s">
        <v>31</v>
      </c>
      <c r="AJ88" s="23" t="s">
        <v>32</v>
      </c>
      <c r="AK88" s="23" t="s">
        <v>33</v>
      </c>
      <c r="AL88" s="23" t="s">
        <v>34</v>
      </c>
      <c r="AM88" s="23" t="s">
        <v>35</v>
      </c>
      <c r="AN88" s="49" t="s">
        <v>19</v>
      </c>
      <c r="AO88" s="24"/>
      <c r="AP88" s="26">
        <v>6</v>
      </c>
      <c r="AQ88" s="35">
        <f t="shared" si="81"/>
        <v>0.4465303333333332</v>
      </c>
      <c r="AR88" s="34">
        <f t="shared" si="76"/>
        <v>0.45694733333333321</v>
      </c>
      <c r="AS88" s="23" t="s">
        <v>31</v>
      </c>
      <c r="AT88" s="23" t="s">
        <v>32</v>
      </c>
      <c r="AU88" s="23" t="s">
        <v>33</v>
      </c>
      <c r="AV88" s="23" t="s">
        <v>34</v>
      </c>
      <c r="AW88" s="23" t="s">
        <v>35</v>
      </c>
      <c r="AX88" s="49" t="s">
        <v>19</v>
      </c>
      <c r="AY88" s="24"/>
      <c r="AZ88">
        <v>6</v>
      </c>
      <c r="BC88">
        <f t="shared" si="82"/>
        <v>15</v>
      </c>
      <c r="BD88" s="24"/>
    </row>
    <row r="89" spans="2:57" x14ac:dyDescent="0.35">
      <c r="B89" s="24"/>
      <c r="C89" s="24"/>
      <c r="D89" s="24"/>
      <c r="E89" s="24"/>
      <c r="F89" s="24"/>
      <c r="G89" s="24"/>
      <c r="H89" s="24"/>
      <c r="I89" s="24"/>
      <c r="J89" s="24"/>
      <c r="L89" s="24"/>
      <c r="M89" s="24"/>
      <c r="N89" s="24"/>
      <c r="O89" s="24"/>
      <c r="P89" s="24"/>
      <c r="Q89" s="24"/>
      <c r="R89" s="24"/>
      <c r="S89" s="24"/>
      <c r="T89" s="24"/>
      <c r="V89" s="24"/>
      <c r="W89" s="24"/>
      <c r="X89" s="24"/>
      <c r="Y89" s="24"/>
      <c r="Z89" s="24"/>
      <c r="AA89" s="24"/>
      <c r="AB89" s="24"/>
      <c r="AC89" s="24"/>
      <c r="AD89" s="24"/>
      <c r="AE89" s="24"/>
      <c r="AF89" s="24"/>
      <c r="AG89" s="24"/>
      <c r="AH89" s="24"/>
      <c r="AI89" s="24"/>
      <c r="AJ89" s="24"/>
      <c r="AK89" s="24"/>
      <c r="AL89" s="24"/>
      <c r="AM89" s="24"/>
      <c r="AN89" s="24"/>
      <c r="AO89" s="24"/>
      <c r="AP89" s="24"/>
      <c r="AQ89" s="24"/>
      <c r="AR89" s="24"/>
      <c r="AS89" s="24"/>
      <c r="AT89" s="24"/>
      <c r="AU89" s="24"/>
      <c r="AV89" s="24"/>
      <c r="AW89" s="24"/>
      <c r="AX89" s="24"/>
      <c r="AY89" s="24"/>
    </row>
    <row r="90" spans="2:57" x14ac:dyDescent="0.35">
      <c r="B90" s="27" t="s">
        <v>62</v>
      </c>
      <c r="C90" s="25">
        <f>D88+0.006944</f>
        <v>0.50555533333333325</v>
      </c>
      <c r="D90" s="24"/>
      <c r="E90" s="24"/>
      <c r="F90" s="24"/>
      <c r="G90" s="24"/>
      <c r="H90" s="24"/>
      <c r="I90" s="24"/>
      <c r="J90" s="24"/>
      <c r="L90" s="27" t="s">
        <v>62</v>
      </c>
      <c r="M90" s="25">
        <f>N88+0.006944</f>
        <v>0.49722133333333307</v>
      </c>
      <c r="N90" s="24"/>
      <c r="O90" s="24"/>
      <c r="P90" s="24"/>
      <c r="Q90" s="24"/>
      <c r="R90" s="24"/>
      <c r="S90" s="24"/>
      <c r="T90" s="24"/>
      <c r="V90" s="27" t="s">
        <v>62</v>
      </c>
      <c r="W90" s="25">
        <f>X88+0.006944</f>
        <v>0.48472333333333306</v>
      </c>
      <c r="X90" s="24"/>
      <c r="Y90" s="24"/>
      <c r="Z90" s="24"/>
      <c r="AA90" s="24"/>
      <c r="AB90" s="24"/>
      <c r="AC90" s="24"/>
      <c r="AD90" s="24"/>
      <c r="AE90" s="24"/>
      <c r="AF90" s="27" t="s">
        <v>62</v>
      </c>
      <c r="AG90" s="25">
        <f>AH88+0.006944</f>
        <v>0.47222533333333305</v>
      </c>
      <c r="AH90" s="24"/>
      <c r="AI90" s="24"/>
      <c r="AJ90" s="24"/>
      <c r="AK90" s="24"/>
      <c r="AL90" s="24"/>
      <c r="AM90" s="24"/>
      <c r="AN90" s="24"/>
      <c r="AO90" s="24"/>
      <c r="AP90" s="27" t="s">
        <v>62</v>
      </c>
      <c r="AQ90" s="25">
        <f>AR88+0.006944</f>
        <v>0.46389133333333321</v>
      </c>
      <c r="AR90" s="24"/>
      <c r="AS90" s="24"/>
      <c r="AT90" s="24"/>
      <c r="AU90" s="24"/>
      <c r="AV90" s="24"/>
      <c r="AW90" s="24"/>
      <c r="AX90" s="24"/>
      <c r="AY90" s="24"/>
    </row>
    <row r="91" spans="2:57" x14ac:dyDescent="0.35">
      <c r="B91" s="24"/>
      <c r="C91" s="24"/>
      <c r="D91" s="24"/>
      <c r="E91" s="24"/>
      <c r="F91" s="24"/>
      <c r="G91" s="24"/>
      <c r="H91" s="24"/>
      <c r="I91" s="24"/>
      <c r="J91" s="24"/>
      <c r="L91" s="24"/>
      <c r="M91" s="24"/>
      <c r="N91" s="24"/>
      <c r="O91" s="24"/>
      <c r="P91" s="24"/>
      <c r="Q91" s="24"/>
      <c r="R91" s="24"/>
      <c r="S91" s="24"/>
      <c r="T91" s="24"/>
      <c r="V91" s="24"/>
      <c r="W91" s="24"/>
      <c r="X91" s="24"/>
      <c r="Y91" s="24"/>
      <c r="Z91" s="24"/>
      <c r="AA91" s="24"/>
      <c r="AB91" s="24"/>
      <c r="AC91" s="24"/>
      <c r="AD91" s="24"/>
      <c r="AE91" s="24"/>
      <c r="AF91" s="24"/>
      <c r="AG91" s="24"/>
      <c r="AH91" s="24"/>
      <c r="AI91" s="24"/>
      <c r="AJ91" s="24"/>
      <c r="AK91" s="24"/>
      <c r="AL91" s="24"/>
      <c r="AM91" s="24"/>
      <c r="AN91" s="24"/>
      <c r="AO91" s="24"/>
      <c r="AP91" s="24"/>
      <c r="AQ91" s="24"/>
      <c r="AR91" s="24"/>
      <c r="AS91" s="24"/>
      <c r="AT91" s="24"/>
      <c r="AU91" s="24"/>
      <c r="AV91" s="24"/>
      <c r="AW91" s="24"/>
      <c r="AX91" s="24"/>
      <c r="AY91" s="24"/>
    </row>
    <row r="92" spans="2:57" x14ac:dyDescent="0.35">
      <c r="B92" s="24"/>
      <c r="C92" s="27" t="s">
        <v>69</v>
      </c>
      <c r="D92" s="24"/>
      <c r="E92" s="24"/>
      <c r="F92" s="24"/>
      <c r="G92" s="24"/>
      <c r="H92" s="24"/>
      <c r="L92" s="24"/>
      <c r="M92" s="27" t="s">
        <v>69</v>
      </c>
      <c r="N92" s="24"/>
      <c r="O92" s="24"/>
      <c r="P92" s="24"/>
      <c r="Q92" s="24"/>
      <c r="R92" s="24"/>
      <c r="V92" s="24"/>
      <c r="W92" s="27" t="s">
        <v>69</v>
      </c>
      <c r="X92" s="24"/>
      <c r="Y92" s="24"/>
      <c r="Z92" s="24"/>
      <c r="AA92" s="24"/>
      <c r="AB92" s="24"/>
      <c r="AF92" s="24"/>
      <c r="AG92" s="27" t="s">
        <v>69</v>
      </c>
      <c r="AH92" s="24"/>
      <c r="AI92" s="24"/>
      <c r="AJ92" s="24"/>
      <c r="AK92" s="24"/>
      <c r="AL92" s="24"/>
      <c r="AP92" s="24"/>
      <c r="AQ92" s="27" t="s">
        <v>69</v>
      </c>
      <c r="AR92" s="24"/>
      <c r="AS92" s="24"/>
      <c r="AT92" s="24"/>
      <c r="AU92" s="24"/>
      <c r="AV92" s="24"/>
    </row>
    <row r="93" spans="2:57" x14ac:dyDescent="0.35">
      <c r="B93" s="45" t="s">
        <v>21</v>
      </c>
      <c r="C93" s="46" t="s">
        <v>22</v>
      </c>
      <c r="D93" s="46" t="s">
        <v>23</v>
      </c>
      <c r="E93" s="46" t="s">
        <v>24</v>
      </c>
      <c r="F93" s="46" t="s">
        <v>25</v>
      </c>
      <c r="G93" s="46" t="s">
        <v>26</v>
      </c>
      <c r="H93" s="46" t="s">
        <v>27</v>
      </c>
      <c r="I93" s="46" t="s">
        <v>28</v>
      </c>
      <c r="J93" s="46" t="s">
        <v>29</v>
      </c>
      <c r="L93" s="45" t="s">
        <v>21</v>
      </c>
      <c r="M93" s="46" t="s">
        <v>22</v>
      </c>
      <c r="N93" s="46" t="s">
        <v>23</v>
      </c>
      <c r="O93" s="46" t="s">
        <v>24</v>
      </c>
      <c r="P93" s="46" t="s">
        <v>25</v>
      </c>
      <c r="Q93" s="46" t="s">
        <v>26</v>
      </c>
      <c r="R93" s="46" t="s">
        <v>27</v>
      </c>
      <c r="S93" s="46" t="s">
        <v>28</v>
      </c>
      <c r="T93" s="46" t="s">
        <v>29</v>
      </c>
      <c r="V93" s="45" t="s">
        <v>21</v>
      </c>
      <c r="W93" s="46" t="s">
        <v>22</v>
      </c>
      <c r="X93" s="46" t="s">
        <v>23</v>
      </c>
      <c r="Y93" s="46" t="s">
        <v>24</v>
      </c>
      <c r="Z93" s="46" t="s">
        <v>25</v>
      </c>
      <c r="AA93" s="46" t="s">
        <v>26</v>
      </c>
      <c r="AB93" s="46" t="s">
        <v>27</v>
      </c>
      <c r="AC93" s="46" t="s">
        <v>28</v>
      </c>
      <c r="AD93" s="46" t="s">
        <v>29</v>
      </c>
      <c r="AE93" s="47"/>
      <c r="AF93" s="45" t="s">
        <v>21</v>
      </c>
      <c r="AG93" s="46" t="s">
        <v>22</v>
      </c>
      <c r="AH93" s="46" t="s">
        <v>23</v>
      </c>
      <c r="AI93" s="46" t="s">
        <v>24</v>
      </c>
      <c r="AJ93" s="46" t="s">
        <v>25</v>
      </c>
      <c r="AK93" s="46" t="s">
        <v>26</v>
      </c>
      <c r="AL93" s="46" t="s">
        <v>27</v>
      </c>
      <c r="AM93" s="46" t="s">
        <v>28</v>
      </c>
      <c r="AN93" s="46" t="s">
        <v>29</v>
      </c>
      <c r="AO93" s="47"/>
      <c r="AP93" s="45" t="s">
        <v>21</v>
      </c>
      <c r="AQ93" s="46" t="s">
        <v>22</v>
      </c>
      <c r="AR93" s="46" t="s">
        <v>23</v>
      </c>
      <c r="AS93" s="46" t="s">
        <v>24</v>
      </c>
      <c r="AT93" s="46" t="s">
        <v>25</v>
      </c>
      <c r="AU93" s="46" t="s">
        <v>26</v>
      </c>
      <c r="AV93" s="46" t="s">
        <v>27</v>
      </c>
      <c r="AW93" s="46" t="s">
        <v>28</v>
      </c>
      <c r="AX93" s="46" t="s">
        <v>29</v>
      </c>
      <c r="AY93" s="24"/>
    </row>
    <row r="94" spans="2:57" x14ac:dyDescent="0.35">
      <c r="B94" s="190" t="s">
        <v>77</v>
      </c>
      <c r="C94" s="34">
        <v>0.47916666666666669</v>
      </c>
      <c r="D94" s="34">
        <f>C94+0.006944</f>
        <v>0.48611066666666669</v>
      </c>
      <c r="E94" s="33" t="s">
        <v>19</v>
      </c>
      <c r="F94" s="33" t="s">
        <v>31</v>
      </c>
      <c r="G94" s="33" t="s">
        <v>32</v>
      </c>
      <c r="H94" s="33" t="s">
        <v>33</v>
      </c>
      <c r="I94" s="33" t="s">
        <v>34</v>
      </c>
      <c r="J94" s="48" t="s">
        <v>35</v>
      </c>
      <c r="L94" s="190" t="s">
        <v>77</v>
      </c>
      <c r="M94" s="34">
        <v>0.47916666666666669</v>
      </c>
      <c r="N94" s="34">
        <f>M94+0.006944</f>
        <v>0.48611066666666669</v>
      </c>
      <c r="O94" s="33" t="s">
        <v>19</v>
      </c>
      <c r="P94" s="33" t="s">
        <v>31</v>
      </c>
      <c r="Q94" s="33" t="s">
        <v>32</v>
      </c>
      <c r="R94" s="33" t="s">
        <v>33</v>
      </c>
      <c r="S94" s="33" t="s">
        <v>34</v>
      </c>
      <c r="T94" s="48" t="s">
        <v>35</v>
      </c>
      <c r="V94" s="190" t="s">
        <v>77</v>
      </c>
      <c r="W94" s="34">
        <v>0.47916666666666669</v>
      </c>
      <c r="X94" s="34">
        <f>W94+0.006944</f>
        <v>0.48611066666666669</v>
      </c>
      <c r="Y94" s="33" t="s">
        <v>19</v>
      </c>
      <c r="Z94" s="33" t="s">
        <v>31</v>
      </c>
      <c r="AA94" s="33" t="s">
        <v>32</v>
      </c>
      <c r="AB94" s="33" t="s">
        <v>33</v>
      </c>
      <c r="AC94" s="33" t="s">
        <v>34</v>
      </c>
      <c r="AD94" s="48" t="s">
        <v>35</v>
      </c>
      <c r="AE94" s="24"/>
      <c r="AF94" s="190" t="s">
        <v>77</v>
      </c>
      <c r="AG94" s="34">
        <v>0.47916666666666669</v>
      </c>
      <c r="AH94" s="34">
        <f>AG94+0.006944</f>
        <v>0.48611066666666669</v>
      </c>
      <c r="AI94" s="33" t="s">
        <v>19</v>
      </c>
      <c r="AJ94" s="33" t="s">
        <v>31</v>
      </c>
      <c r="AK94" s="33" t="s">
        <v>32</v>
      </c>
      <c r="AL94" s="33" t="s">
        <v>33</v>
      </c>
      <c r="AM94" s="33" t="s">
        <v>34</v>
      </c>
      <c r="AN94" s="48" t="s">
        <v>35</v>
      </c>
      <c r="AO94" s="24"/>
      <c r="AP94" s="190" t="s">
        <v>77</v>
      </c>
      <c r="AQ94" s="34">
        <v>0.47916666666666669</v>
      </c>
      <c r="AR94" s="34">
        <f>AQ94+0.006944</f>
        <v>0.48611066666666669</v>
      </c>
      <c r="AS94" s="33" t="s">
        <v>19</v>
      </c>
      <c r="AT94" s="33" t="s">
        <v>31</v>
      </c>
      <c r="AU94" s="33" t="s">
        <v>32</v>
      </c>
      <c r="AV94" s="33" t="s">
        <v>33</v>
      </c>
      <c r="AW94" s="33" t="s">
        <v>34</v>
      </c>
      <c r="AX94" s="48" t="s">
        <v>35</v>
      </c>
      <c r="AY94" s="24"/>
    </row>
    <row r="95" spans="2:57" x14ac:dyDescent="0.35">
      <c r="B95" s="191"/>
      <c r="C95" s="35">
        <f>D94</f>
        <v>0.48611066666666669</v>
      </c>
      <c r="D95" s="34">
        <f t="shared" ref="D95:D99" si="83">C95+0.006944</f>
        <v>0.4930546666666667</v>
      </c>
      <c r="E95" s="23" t="s">
        <v>35</v>
      </c>
      <c r="F95" s="23" t="s">
        <v>19</v>
      </c>
      <c r="G95" s="23" t="s">
        <v>31</v>
      </c>
      <c r="H95" s="23" t="s">
        <v>32</v>
      </c>
      <c r="I95" s="23" t="s">
        <v>33</v>
      </c>
      <c r="J95" s="49" t="s">
        <v>34</v>
      </c>
      <c r="L95" s="191"/>
      <c r="M95" s="35">
        <f>N94</f>
        <v>0.48611066666666669</v>
      </c>
      <c r="N95" s="34">
        <f t="shared" ref="N95:N99" si="84">M95+0.006944</f>
        <v>0.4930546666666667</v>
      </c>
      <c r="O95" s="23" t="s">
        <v>35</v>
      </c>
      <c r="P95" s="23" t="s">
        <v>19</v>
      </c>
      <c r="Q95" s="23" t="s">
        <v>31</v>
      </c>
      <c r="R95" s="23" t="s">
        <v>32</v>
      </c>
      <c r="S95" s="23" t="s">
        <v>33</v>
      </c>
      <c r="T95" s="49" t="s">
        <v>34</v>
      </c>
      <c r="V95" s="191"/>
      <c r="W95" s="35">
        <f>X94</f>
        <v>0.48611066666666669</v>
      </c>
      <c r="X95" s="34">
        <f t="shared" ref="X95:X99" si="85">W95+0.006944</f>
        <v>0.4930546666666667</v>
      </c>
      <c r="Y95" s="23" t="s">
        <v>35</v>
      </c>
      <c r="Z95" s="23" t="s">
        <v>19</v>
      </c>
      <c r="AA95" s="23" t="s">
        <v>31</v>
      </c>
      <c r="AB95" s="23" t="s">
        <v>32</v>
      </c>
      <c r="AC95" s="23" t="s">
        <v>33</v>
      </c>
      <c r="AD95" s="49" t="s">
        <v>34</v>
      </c>
      <c r="AE95" s="24"/>
      <c r="AF95" s="191"/>
      <c r="AG95" s="35">
        <f>AH94</f>
        <v>0.48611066666666669</v>
      </c>
      <c r="AH95" s="34">
        <f t="shared" ref="AH95:AH99" si="86">AG95+0.006944</f>
        <v>0.4930546666666667</v>
      </c>
      <c r="AI95" s="23" t="s">
        <v>35</v>
      </c>
      <c r="AJ95" s="23" t="s">
        <v>19</v>
      </c>
      <c r="AK95" s="23" t="s">
        <v>31</v>
      </c>
      <c r="AL95" s="23" t="s">
        <v>32</v>
      </c>
      <c r="AM95" s="23" t="s">
        <v>33</v>
      </c>
      <c r="AN95" s="49" t="s">
        <v>34</v>
      </c>
      <c r="AO95" s="24"/>
      <c r="AP95" s="191"/>
      <c r="AQ95" s="35">
        <f>AR94</f>
        <v>0.48611066666666669</v>
      </c>
      <c r="AR95" s="34">
        <f t="shared" ref="AR95:AR99" si="87">AQ95+0.006944</f>
        <v>0.4930546666666667</v>
      </c>
      <c r="AS95" s="23" t="s">
        <v>35</v>
      </c>
      <c r="AT95" s="23" t="s">
        <v>19</v>
      </c>
      <c r="AU95" s="23" t="s">
        <v>31</v>
      </c>
      <c r="AV95" s="23" t="s">
        <v>32</v>
      </c>
      <c r="AW95" s="23" t="s">
        <v>33</v>
      </c>
      <c r="AX95" s="49" t="s">
        <v>34</v>
      </c>
      <c r="AY95" s="24"/>
    </row>
    <row r="96" spans="2:57" x14ac:dyDescent="0.35">
      <c r="B96" s="191"/>
      <c r="C96" s="35">
        <f t="shared" ref="C96:C99" si="88">D95</f>
        <v>0.4930546666666667</v>
      </c>
      <c r="D96" s="34">
        <f t="shared" si="83"/>
        <v>0.4999986666666667</v>
      </c>
      <c r="E96" s="23" t="s">
        <v>34</v>
      </c>
      <c r="F96" s="23" t="s">
        <v>35</v>
      </c>
      <c r="G96" s="23" t="s">
        <v>19</v>
      </c>
      <c r="H96" s="23" t="s">
        <v>31</v>
      </c>
      <c r="I96" s="23" t="s">
        <v>32</v>
      </c>
      <c r="J96" s="49" t="s">
        <v>33</v>
      </c>
      <c r="L96" s="191"/>
      <c r="M96" s="35">
        <f t="shared" ref="M96:M99" si="89">N95</f>
        <v>0.4930546666666667</v>
      </c>
      <c r="N96" s="34">
        <f t="shared" si="84"/>
        <v>0.4999986666666667</v>
      </c>
      <c r="O96" s="23" t="s">
        <v>34</v>
      </c>
      <c r="P96" s="23" t="s">
        <v>35</v>
      </c>
      <c r="Q96" s="23" t="s">
        <v>19</v>
      </c>
      <c r="R96" s="23" t="s">
        <v>31</v>
      </c>
      <c r="S96" s="23" t="s">
        <v>32</v>
      </c>
      <c r="T96" s="49" t="s">
        <v>33</v>
      </c>
      <c r="V96" s="191"/>
      <c r="W96" s="35">
        <f t="shared" ref="W96:W99" si="90">X95</f>
        <v>0.4930546666666667</v>
      </c>
      <c r="X96" s="34">
        <f t="shared" si="85"/>
        <v>0.4999986666666667</v>
      </c>
      <c r="Y96" s="23" t="s">
        <v>34</v>
      </c>
      <c r="Z96" s="23" t="s">
        <v>35</v>
      </c>
      <c r="AA96" s="23" t="s">
        <v>19</v>
      </c>
      <c r="AB96" s="23" t="s">
        <v>31</v>
      </c>
      <c r="AC96" s="23" t="s">
        <v>32</v>
      </c>
      <c r="AD96" s="49" t="s">
        <v>33</v>
      </c>
      <c r="AE96" s="24"/>
      <c r="AF96" s="191"/>
      <c r="AG96" s="35">
        <f t="shared" ref="AG96:AG99" si="91">AH95</f>
        <v>0.4930546666666667</v>
      </c>
      <c r="AH96" s="34">
        <f t="shared" si="86"/>
        <v>0.4999986666666667</v>
      </c>
      <c r="AI96" s="23" t="s">
        <v>34</v>
      </c>
      <c r="AJ96" s="23" t="s">
        <v>35</v>
      </c>
      <c r="AK96" s="23" t="s">
        <v>19</v>
      </c>
      <c r="AL96" s="23" t="s">
        <v>31</v>
      </c>
      <c r="AM96" s="23" t="s">
        <v>32</v>
      </c>
      <c r="AN96" s="49" t="s">
        <v>33</v>
      </c>
      <c r="AO96" s="24"/>
      <c r="AP96" s="191"/>
      <c r="AQ96" s="35">
        <f t="shared" ref="AQ96:AQ99" si="92">AR95</f>
        <v>0.4930546666666667</v>
      </c>
      <c r="AR96" s="34">
        <f t="shared" si="87"/>
        <v>0.4999986666666667</v>
      </c>
      <c r="AS96" s="23" t="s">
        <v>34</v>
      </c>
      <c r="AT96" s="23" t="s">
        <v>35</v>
      </c>
      <c r="AU96" s="23" t="s">
        <v>19</v>
      </c>
      <c r="AV96" s="23" t="s">
        <v>31</v>
      </c>
      <c r="AW96" s="23" t="s">
        <v>32</v>
      </c>
      <c r="AX96" s="49" t="s">
        <v>33</v>
      </c>
      <c r="AY96" s="24"/>
    </row>
    <row r="97" spans="2:59" ht="14.25" customHeight="1" x14ac:dyDescent="0.35">
      <c r="B97" s="191"/>
      <c r="C97" s="35">
        <f t="shared" si="88"/>
        <v>0.4999986666666667</v>
      </c>
      <c r="D97" s="34">
        <f t="shared" si="83"/>
        <v>0.50694266666666665</v>
      </c>
      <c r="E97" s="23" t="s">
        <v>33</v>
      </c>
      <c r="F97" s="23" t="s">
        <v>34</v>
      </c>
      <c r="G97" s="23" t="s">
        <v>35</v>
      </c>
      <c r="H97" s="23" t="s">
        <v>19</v>
      </c>
      <c r="I97" s="23" t="s">
        <v>31</v>
      </c>
      <c r="J97" s="49" t="s">
        <v>32</v>
      </c>
      <c r="L97" s="191"/>
      <c r="M97" s="35">
        <f t="shared" si="89"/>
        <v>0.4999986666666667</v>
      </c>
      <c r="N97" s="34">
        <f t="shared" si="84"/>
        <v>0.50694266666666665</v>
      </c>
      <c r="O97" s="23" t="s">
        <v>33</v>
      </c>
      <c r="P97" s="23" t="s">
        <v>34</v>
      </c>
      <c r="Q97" s="23" t="s">
        <v>35</v>
      </c>
      <c r="R97" s="23" t="s">
        <v>19</v>
      </c>
      <c r="S97" s="23" t="s">
        <v>31</v>
      </c>
      <c r="T97" s="49" t="s">
        <v>32</v>
      </c>
      <c r="V97" s="191"/>
      <c r="W97" s="35">
        <f t="shared" si="90"/>
        <v>0.4999986666666667</v>
      </c>
      <c r="X97" s="34">
        <f t="shared" si="85"/>
        <v>0.50694266666666665</v>
      </c>
      <c r="Y97" s="23" t="s">
        <v>33</v>
      </c>
      <c r="Z97" s="23" t="s">
        <v>34</v>
      </c>
      <c r="AA97" s="23" t="s">
        <v>35</v>
      </c>
      <c r="AB97" s="23" t="s">
        <v>19</v>
      </c>
      <c r="AC97" s="23" t="s">
        <v>31</v>
      </c>
      <c r="AD97" s="49" t="s">
        <v>32</v>
      </c>
      <c r="AE97" s="24"/>
      <c r="AF97" s="191"/>
      <c r="AG97" s="35">
        <f t="shared" si="91"/>
        <v>0.4999986666666667</v>
      </c>
      <c r="AH97" s="34">
        <f t="shared" si="86"/>
        <v>0.50694266666666665</v>
      </c>
      <c r="AI97" s="23" t="s">
        <v>33</v>
      </c>
      <c r="AJ97" s="23" t="s">
        <v>34</v>
      </c>
      <c r="AK97" s="23" t="s">
        <v>35</v>
      </c>
      <c r="AL97" s="23" t="s">
        <v>19</v>
      </c>
      <c r="AM97" s="23" t="s">
        <v>31</v>
      </c>
      <c r="AN97" s="49" t="s">
        <v>32</v>
      </c>
      <c r="AO97" s="24"/>
      <c r="AP97" s="191"/>
      <c r="AQ97" s="35">
        <f t="shared" si="92"/>
        <v>0.4999986666666667</v>
      </c>
      <c r="AR97" s="34">
        <f t="shared" si="87"/>
        <v>0.50694266666666665</v>
      </c>
      <c r="AS97" s="23" t="s">
        <v>33</v>
      </c>
      <c r="AT97" s="23" t="s">
        <v>34</v>
      </c>
      <c r="AU97" s="23" t="s">
        <v>35</v>
      </c>
      <c r="AV97" s="23" t="s">
        <v>19</v>
      </c>
      <c r="AW97" s="23" t="s">
        <v>31</v>
      </c>
      <c r="AX97" s="49" t="s">
        <v>32</v>
      </c>
      <c r="AY97" s="24"/>
    </row>
    <row r="98" spans="2:59" x14ac:dyDescent="0.35">
      <c r="B98" s="191"/>
      <c r="C98" s="35">
        <f t="shared" si="88"/>
        <v>0.50694266666666665</v>
      </c>
      <c r="D98" s="34">
        <f t="shared" si="83"/>
        <v>0.5138866666666666</v>
      </c>
      <c r="E98" s="23" t="s">
        <v>32</v>
      </c>
      <c r="F98" s="23" t="s">
        <v>33</v>
      </c>
      <c r="G98" s="23" t="s">
        <v>34</v>
      </c>
      <c r="H98" s="23" t="s">
        <v>35</v>
      </c>
      <c r="I98" s="23" t="s">
        <v>19</v>
      </c>
      <c r="J98" s="49" t="s">
        <v>31</v>
      </c>
      <c r="L98" s="191"/>
      <c r="M98" s="35">
        <f t="shared" si="89"/>
        <v>0.50694266666666665</v>
      </c>
      <c r="N98" s="34">
        <f t="shared" si="84"/>
        <v>0.5138866666666666</v>
      </c>
      <c r="O98" s="23" t="s">
        <v>32</v>
      </c>
      <c r="P98" s="23" t="s">
        <v>33</v>
      </c>
      <c r="Q98" s="23" t="s">
        <v>34</v>
      </c>
      <c r="R98" s="23" t="s">
        <v>35</v>
      </c>
      <c r="S98" s="23" t="s">
        <v>19</v>
      </c>
      <c r="T98" s="49" t="s">
        <v>31</v>
      </c>
      <c r="V98" s="191"/>
      <c r="W98" s="35">
        <f t="shared" si="90"/>
        <v>0.50694266666666665</v>
      </c>
      <c r="X98" s="34">
        <f t="shared" si="85"/>
        <v>0.5138866666666666</v>
      </c>
      <c r="Y98" s="23" t="s">
        <v>32</v>
      </c>
      <c r="Z98" s="23" t="s">
        <v>33</v>
      </c>
      <c r="AA98" s="23" t="s">
        <v>34</v>
      </c>
      <c r="AB98" s="23" t="s">
        <v>35</v>
      </c>
      <c r="AC98" s="23" t="s">
        <v>19</v>
      </c>
      <c r="AD98" s="49" t="s">
        <v>31</v>
      </c>
      <c r="AE98" s="24"/>
      <c r="AF98" s="191"/>
      <c r="AG98" s="35">
        <f t="shared" si="91"/>
        <v>0.50694266666666665</v>
      </c>
      <c r="AH98" s="34">
        <f t="shared" si="86"/>
        <v>0.5138866666666666</v>
      </c>
      <c r="AI98" s="23" t="s">
        <v>32</v>
      </c>
      <c r="AJ98" s="23" t="s">
        <v>33</v>
      </c>
      <c r="AK98" s="23" t="s">
        <v>34</v>
      </c>
      <c r="AL98" s="23" t="s">
        <v>35</v>
      </c>
      <c r="AM98" s="23" t="s">
        <v>19</v>
      </c>
      <c r="AN98" s="49" t="s">
        <v>31</v>
      </c>
      <c r="AO98" s="24"/>
      <c r="AP98" s="191"/>
      <c r="AQ98" s="35">
        <f t="shared" si="92"/>
        <v>0.50694266666666665</v>
      </c>
      <c r="AR98" s="34">
        <f t="shared" si="87"/>
        <v>0.5138866666666666</v>
      </c>
      <c r="AS98" s="23" t="s">
        <v>32</v>
      </c>
      <c r="AT98" s="23" t="s">
        <v>33</v>
      </c>
      <c r="AU98" s="23" t="s">
        <v>34</v>
      </c>
      <c r="AV98" s="23" t="s">
        <v>35</v>
      </c>
      <c r="AW98" s="23" t="s">
        <v>19</v>
      </c>
      <c r="AX98" s="49" t="s">
        <v>31</v>
      </c>
      <c r="AY98" s="24"/>
    </row>
    <row r="99" spans="2:59" x14ac:dyDescent="0.35">
      <c r="B99" s="192"/>
      <c r="C99" s="35">
        <f t="shared" si="88"/>
        <v>0.5138866666666666</v>
      </c>
      <c r="D99" s="34">
        <f t="shared" si="83"/>
        <v>0.52083066666666655</v>
      </c>
      <c r="E99" s="23" t="s">
        <v>31</v>
      </c>
      <c r="F99" s="23" t="s">
        <v>32</v>
      </c>
      <c r="G99" s="23" t="s">
        <v>33</v>
      </c>
      <c r="H99" s="23" t="s">
        <v>34</v>
      </c>
      <c r="I99" s="23" t="s">
        <v>35</v>
      </c>
      <c r="J99" s="49" t="s">
        <v>19</v>
      </c>
      <c r="L99" s="192"/>
      <c r="M99" s="35">
        <f t="shared" si="89"/>
        <v>0.5138866666666666</v>
      </c>
      <c r="N99" s="34">
        <f t="shared" si="84"/>
        <v>0.52083066666666655</v>
      </c>
      <c r="O99" s="23" t="s">
        <v>31</v>
      </c>
      <c r="P99" s="23" t="s">
        <v>32</v>
      </c>
      <c r="Q99" s="23" t="s">
        <v>33</v>
      </c>
      <c r="R99" s="23" t="s">
        <v>34</v>
      </c>
      <c r="S99" s="23" t="s">
        <v>35</v>
      </c>
      <c r="T99" s="49" t="s">
        <v>19</v>
      </c>
      <c r="V99" s="192"/>
      <c r="W99" s="35">
        <f t="shared" si="90"/>
        <v>0.5138866666666666</v>
      </c>
      <c r="X99" s="34">
        <f t="shared" si="85"/>
        <v>0.52083066666666655</v>
      </c>
      <c r="Y99" s="23" t="s">
        <v>31</v>
      </c>
      <c r="Z99" s="23" t="s">
        <v>32</v>
      </c>
      <c r="AA99" s="23" t="s">
        <v>33</v>
      </c>
      <c r="AB99" s="23" t="s">
        <v>34</v>
      </c>
      <c r="AC99" s="23" t="s">
        <v>35</v>
      </c>
      <c r="AD99" s="49" t="s">
        <v>19</v>
      </c>
      <c r="AE99" s="24"/>
      <c r="AF99" s="192"/>
      <c r="AG99" s="35">
        <f t="shared" si="91"/>
        <v>0.5138866666666666</v>
      </c>
      <c r="AH99" s="34">
        <f t="shared" si="86"/>
        <v>0.52083066666666655</v>
      </c>
      <c r="AI99" s="23" t="s">
        <v>31</v>
      </c>
      <c r="AJ99" s="23" t="s">
        <v>32</v>
      </c>
      <c r="AK99" s="23" t="s">
        <v>33</v>
      </c>
      <c r="AL99" s="23" t="s">
        <v>34</v>
      </c>
      <c r="AM99" s="23" t="s">
        <v>35</v>
      </c>
      <c r="AN99" s="49" t="s">
        <v>19</v>
      </c>
      <c r="AO99" s="24"/>
      <c r="AP99" s="192"/>
      <c r="AQ99" s="35">
        <f t="shared" si="92"/>
        <v>0.5138866666666666</v>
      </c>
      <c r="AR99" s="34">
        <f t="shared" si="87"/>
        <v>0.52083066666666655</v>
      </c>
      <c r="AS99" s="23" t="s">
        <v>31</v>
      </c>
      <c r="AT99" s="23" t="s">
        <v>32</v>
      </c>
      <c r="AU99" s="23" t="s">
        <v>33</v>
      </c>
      <c r="AV99" s="23" t="s">
        <v>34</v>
      </c>
      <c r="AW99" s="23" t="s">
        <v>35</v>
      </c>
      <c r="AX99" s="49" t="s">
        <v>19</v>
      </c>
      <c r="AY99" s="24"/>
    </row>
    <row r="100" spans="2:59" x14ac:dyDescent="0.35">
      <c r="B100" s="24"/>
      <c r="C100" s="24"/>
      <c r="D100" s="24"/>
      <c r="E100" s="24"/>
      <c r="F100" s="24"/>
      <c r="G100" s="24"/>
      <c r="H100" s="24"/>
      <c r="I100" s="24"/>
      <c r="J100" s="24"/>
      <c r="L100" s="24"/>
      <c r="M100" s="24"/>
      <c r="N100" s="24"/>
      <c r="O100" s="24"/>
      <c r="P100" s="24"/>
      <c r="Q100" s="24"/>
      <c r="R100" s="24"/>
      <c r="S100" s="24"/>
      <c r="T100" s="24"/>
      <c r="V100" s="24"/>
      <c r="W100" s="24"/>
      <c r="X100" s="24"/>
      <c r="Y100" s="24"/>
      <c r="Z100" s="24"/>
      <c r="AA100" s="24"/>
      <c r="AB100" s="24"/>
      <c r="AC100" s="24"/>
      <c r="AD100" s="24"/>
      <c r="AE100" s="24"/>
      <c r="AF100" s="24"/>
      <c r="AG100" s="24"/>
      <c r="AH100" s="24"/>
      <c r="AI100" s="24"/>
      <c r="AJ100" s="24"/>
      <c r="AK100" s="24"/>
      <c r="AL100" s="24"/>
      <c r="AM100" s="24"/>
      <c r="AN100" s="24"/>
      <c r="AO100" s="24"/>
      <c r="AP100" s="24"/>
      <c r="AQ100" s="24"/>
      <c r="AR100" s="24"/>
      <c r="AS100" s="24"/>
      <c r="AT100" s="24"/>
      <c r="AU100" s="24"/>
      <c r="AV100" s="24"/>
      <c r="AW100" s="24"/>
      <c r="AX100" s="24"/>
      <c r="AY100" s="24"/>
    </row>
    <row r="101" spans="2:59" ht="15.5" x14ac:dyDescent="0.35">
      <c r="B101" s="63" t="s">
        <v>6</v>
      </c>
      <c r="C101" s="25">
        <f>D99+0.003472</f>
        <v>0.52430266666666658</v>
      </c>
      <c r="D101" s="24"/>
      <c r="E101" s="24"/>
      <c r="F101" s="24"/>
      <c r="G101" s="24"/>
      <c r="H101" s="24"/>
      <c r="I101" s="24"/>
      <c r="J101" s="24"/>
      <c r="L101" s="63" t="s">
        <v>6</v>
      </c>
      <c r="M101" s="25">
        <f>N99+0.003472</f>
        <v>0.52430266666666658</v>
      </c>
      <c r="N101" s="24"/>
      <c r="O101" s="24"/>
      <c r="P101" s="24"/>
      <c r="Q101" s="24"/>
      <c r="R101" s="24"/>
      <c r="S101" s="24"/>
      <c r="T101" s="24"/>
      <c r="V101" s="63" t="s">
        <v>6</v>
      </c>
      <c r="W101" s="25">
        <f>X99+0.003472</f>
        <v>0.52430266666666658</v>
      </c>
      <c r="X101" s="24"/>
      <c r="Y101" s="24"/>
      <c r="Z101" s="24"/>
      <c r="AA101" s="24"/>
      <c r="AB101" s="24"/>
      <c r="AC101" s="24"/>
      <c r="AD101" s="24"/>
      <c r="AE101" s="24"/>
      <c r="AF101" s="63" t="s">
        <v>6</v>
      </c>
      <c r="AG101" s="25">
        <f>AH99+0.003472</f>
        <v>0.52430266666666658</v>
      </c>
      <c r="AH101" s="24"/>
      <c r="AI101" s="24"/>
      <c r="AJ101" s="24"/>
      <c r="AK101" s="24"/>
      <c r="AL101" s="24"/>
      <c r="AM101" s="24"/>
      <c r="AN101" s="24"/>
      <c r="AO101" s="24"/>
      <c r="AP101" s="63" t="s">
        <v>6</v>
      </c>
      <c r="AQ101" s="25">
        <f>AR99+0.003472</f>
        <v>0.52430266666666658</v>
      </c>
      <c r="AR101" s="24"/>
      <c r="AS101" s="24"/>
      <c r="AT101" s="24"/>
      <c r="AU101" s="24"/>
      <c r="AV101" s="24"/>
      <c r="AW101" s="24"/>
      <c r="AX101" s="24"/>
      <c r="AY101" s="24"/>
    </row>
    <row r="102" spans="2:59" x14ac:dyDescent="0.35">
      <c r="B102" s="24"/>
      <c r="C102" s="24"/>
      <c r="D102" s="24"/>
      <c r="E102" s="24"/>
      <c r="F102" s="24"/>
      <c r="G102" s="24"/>
      <c r="H102" s="24"/>
      <c r="I102" s="24"/>
      <c r="J102" s="24"/>
      <c r="L102" s="24"/>
      <c r="M102" s="24"/>
      <c r="N102" s="24"/>
      <c r="O102" s="24"/>
      <c r="P102" s="24"/>
      <c r="Q102" s="24"/>
      <c r="R102" s="24"/>
      <c r="S102" s="24"/>
      <c r="T102" s="24"/>
      <c r="V102" s="24"/>
      <c r="W102" s="24"/>
      <c r="X102" s="24"/>
      <c r="Y102" s="24"/>
      <c r="Z102" s="24"/>
      <c r="AA102" s="24"/>
      <c r="AB102" s="24"/>
      <c r="AC102" s="24"/>
      <c r="AD102" s="24"/>
      <c r="AE102" s="24"/>
      <c r="AF102" s="24"/>
      <c r="AG102" s="24"/>
      <c r="AH102" s="24"/>
      <c r="AI102" s="24"/>
      <c r="AJ102" s="24"/>
      <c r="AK102" s="24"/>
      <c r="AL102" s="24"/>
      <c r="AM102" s="24"/>
      <c r="AN102" s="24"/>
      <c r="AO102" s="24"/>
      <c r="AP102" s="24"/>
      <c r="AQ102" s="24"/>
      <c r="AR102" s="24"/>
      <c r="AS102" s="24"/>
      <c r="AT102" s="24"/>
      <c r="AU102" s="24"/>
      <c r="AV102" s="24"/>
      <c r="AW102" s="24"/>
      <c r="AX102" s="24"/>
      <c r="AY102" s="24"/>
    </row>
    <row r="103" spans="2:59" x14ac:dyDescent="0.35">
      <c r="B103" s="27" t="s">
        <v>78</v>
      </c>
      <c r="C103" s="24"/>
      <c r="D103" s="24"/>
      <c r="E103" s="24"/>
      <c r="F103" s="24"/>
      <c r="G103" s="24"/>
      <c r="H103" s="24"/>
      <c r="L103" s="27" t="s">
        <v>78</v>
      </c>
      <c r="M103" s="24"/>
      <c r="N103" s="24"/>
      <c r="O103" s="24"/>
      <c r="P103" s="24"/>
      <c r="Q103" s="24"/>
      <c r="R103" s="24"/>
      <c r="V103" s="27" t="s">
        <v>78</v>
      </c>
      <c r="W103" s="24"/>
      <c r="X103" s="24"/>
      <c r="Y103" s="24"/>
      <c r="Z103" s="24"/>
      <c r="AA103" s="24"/>
      <c r="AB103" s="24"/>
      <c r="AF103" s="27" t="s">
        <v>78</v>
      </c>
      <c r="AG103" s="24"/>
      <c r="AH103" s="24"/>
      <c r="AI103" s="24"/>
      <c r="AJ103" s="24"/>
      <c r="AK103" s="24"/>
      <c r="AL103" s="24"/>
      <c r="AP103" s="27" t="s">
        <v>78</v>
      </c>
      <c r="AQ103" s="24"/>
      <c r="AR103" s="24"/>
      <c r="AS103" s="24"/>
      <c r="AT103" s="24"/>
      <c r="AU103" s="24"/>
      <c r="AV103" s="24"/>
    </row>
    <row r="104" spans="2:59" x14ac:dyDescent="0.35">
      <c r="B104" s="45" t="s">
        <v>37</v>
      </c>
      <c r="C104" s="46" t="s">
        <v>38</v>
      </c>
      <c r="D104" s="46" t="s">
        <v>23</v>
      </c>
      <c r="E104" s="46" t="s">
        <v>29</v>
      </c>
      <c r="F104" s="46" t="s">
        <v>24</v>
      </c>
      <c r="G104" s="46" t="s">
        <v>25</v>
      </c>
      <c r="H104" s="46" t="s">
        <v>26</v>
      </c>
      <c r="I104" s="46" t="s">
        <v>27</v>
      </c>
      <c r="J104" s="46" t="s">
        <v>28</v>
      </c>
      <c r="L104" s="45" t="s">
        <v>37</v>
      </c>
      <c r="M104" s="46" t="s">
        <v>38</v>
      </c>
      <c r="N104" s="46" t="s">
        <v>23</v>
      </c>
      <c r="O104" s="46" t="s">
        <v>29</v>
      </c>
      <c r="P104" s="46" t="s">
        <v>24</v>
      </c>
      <c r="Q104" s="46" t="s">
        <v>25</v>
      </c>
      <c r="R104" s="46" t="s">
        <v>26</v>
      </c>
      <c r="S104" s="46" t="s">
        <v>27</v>
      </c>
      <c r="T104" s="46" t="s">
        <v>28</v>
      </c>
      <c r="V104" s="45" t="s">
        <v>37</v>
      </c>
      <c r="W104" s="46" t="s">
        <v>38</v>
      </c>
      <c r="X104" s="46" t="s">
        <v>23</v>
      </c>
      <c r="Y104" s="46" t="s">
        <v>29</v>
      </c>
      <c r="Z104" s="46" t="s">
        <v>24</v>
      </c>
      <c r="AA104" s="46" t="s">
        <v>25</v>
      </c>
      <c r="AB104" s="46" t="s">
        <v>26</v>
      </c>
      <c r="AC104" s="46" t="s">
        <v>27</v>
      </c>
      <c r="AD104" s="46" t="s">
        <v>28</v>
      </c>
      <c r="AE104" s="47"/>
      <c r="AF104" s="45" t="s">
        <v>37</v>
      </c>
      <c r="AG104" s="46" t="s">
        <v>38</v>
      </c>
      <c r="AH104" s="46" t="s">
        <v>23</v>
      </c>
      <c r="AI104" s="46" t="s">
        <v>29</v>
      </c>
      <c r="AJ104" s="46" t="s">
        <v>24</v>
      </c>
      <c r="AK104" s="46" t="s">
        <v>25</v>
      </c>
      <c r="AL104" s="46" t="s">
        <v>26</v>
      </c>
      <c r="AM104" s="46" t="s">
        <v>27</v>
      </c>
      <c r="AN104" s="46" t="s">
        <v>28</v>
      </c>
      <c r="AO104" s="47"/>
      <c r="AP104" s="45" t="s">
        <v>37</v>
      </c>
      <c r="AQ104" s="46" t="s">
        <v>38</v>
      </c>
      <c r="AR104" s="46" t="s">
        <v>23</v>
      </c>
      <c r="AS104" s="46" t="s">
        <v>29</v>
      </c>
      <c r="AT104" s="46" t="s">
        <v>24</v>
      </c>
      <c r="AU104" s="46" t="s">
        <v>25</v>
      </c>
      <c r="AV104" s="46" t="s">
        <v>26</v>
      </c>
      <c r="AW104" s="46" t="s">
        <v>27</v>
      </c>
      <c r="AX104" s="46" t="s">
        <v>28</v>
      </c>
      <c r="BA104" s="60" t="s">
        <v>73</v>
      </c>
      <c r="BB104" s="9">
        <v>3.5</v>
      </c>
      <c r="BC104" s="60" t="s">
        <v>59</v>
      </c>
      <c r="BD104" s="9"/>
      <c r="BE104" s="9"/>
      <c r="BF104" s="9"/>
      <c r="BG104" s="60" t="s">
        <v>79</v>
      </c>
    </row>
    <row r="105" spans="2:59" x14ac:dyDescent="0.35">
      <c r="B105" s="38">
        <v>1</v>
      </c>
      <c r="C105" s="34">
        <f>C101+0.003472</f>
        <v>0.52777466666666661</v>
      </c>
      <c r="D105" s="34">
        <f>C105+0.019444</f>
        <v>0.54721866666666663</v>
      </c>
      <c r="E105" s="33" t="s">
        <v>19</v>
      </c>
      <c r="F105" s="33" t="s">
        <v>31</v>
      </c>
      <c r="G105" s="33" t="s">
        <v>32</v>
      </c>
      <c r="H105" s="33" t="s">
        <v>33</v>
      </c>
      <c r="I105" s="33" t="s">
        <v>34</v>
      </c>
      <c r="J105" s="48" t="s">
        <v>35</v>
      </c>
      <c r="L105" s="38">
        <v>1</v>
      </c>
      <c r="M105" s="34">
        <f>M101+0.003472</f>
        <v>0.52777466666666661</v>
      </c>
      <c r="N105" s="34">
        <f>M105+0.022222</f>
        <v>0.54999666666666658</v>
      </c>
      <c r="O105" s="33" t="s">
        <v>19</v>
      </c>
      <c r="P105" s="33" t="s">
        <v>31</v>
      </c>
      <c r="Q105" s="33" t="s">
        <v>32</v>
      </c>
      <c r="R105" s="33" t="s">
        <v>33</v>
      </c>
      <c r="S105" s="33" t="s">
        <v>34</v>
      </c>
      <c r="T105" s="48" t="s">
        <v>35</v>
      </c>
      <c r="V105" s="38">
        <v>1</v>
      </c>
      <c r="W105" s="34">
        <f>W101+0.003472</f>
        <v>0.52777466666666661</v>
      </c>
      <c r="X105" s="34">
        <f>W105+0.019444</f>
        <v>0.54721866666666663</v>
      </c>
      <c r="Y105" s="33" t="s">
        <v>19</v>
      </c>
      <c r="Z105" s="33" t="s">
        <v>31</v>
      </c>
      <c r="AA105" s="33" t="s">
        <v>32</v>
      </c>
      <c r="AB105" s="33" t="s">
        <v>33</v>
      </c>
      <c r="AC105" s="33" t="s">
        <v>34</v>
      </c>
      <c r="AD105" s="48" t="s">
        <v>35</v>
      </c>
      <c r="AE105" s="24"/>
      <c r="AF105" s="38">
        <v>1</v>
      </c>
      <c r="AG105" s="34">
        <f>AG101+0.003472</f>
        <v>0.52777466666666661</v>
      </c>
      <c r="AH105" s="34">
        <f>AG105+0.017261</f>
        <v>0.54503566666666659</v>
      </c>
      <c r="AI105" s="33" t="s">
        <v>19</v>
      </c>
      <c r="AJ105" s="33" t="s">
        <v>31</v>
      </c>
      <c r="AK105" s="33" t="s">
        <v>32</v>
      </c>
      <c r="AL105" s="33" t="s">
        <v>33</v>
      </c>
      <c r="AM105" s="33" t="s">
        <v>34</v>
      </c>
      <c r="AN105" s="48" t="s">
        <v>35</v>
      </c>
      <c r="AO105" s="24"/>
      <c r="AP105" s="38">
        <v>1</v>
      </c>
      <c r="AQ105" s="34">
        <f>AQ101+0.003472</f>
        <v>0.52777466666666661</v>
      </c>
      <c r="AR105" s="34">
        <f>AQ105+0.014583</f>
        <v>0.54235766666666663</v>
      </c>
      <c r="AS105" s="33" t="s">
        <v>19</v>
      </c>
      <c r="AT105" s="33" t="s">
        <v>31</v>
      </c>
      <c r="AU105" s="33" t="s">
        <v>32</v>
      </c>
      <c r="AV105" s="33" t="s">
        <v>33</v>
      </c>
      <c r="AW105" s="33" t="s">
        <v>34</v>
      </c>
      <c r="AX105" s="48" t="s">
        <v>35</v>
      </c>
      <c r="BA105" s="27" t="s">
        <v>60</v>
      </c>
      <c r="BB105" s="2"/>
      <c r="BC105" s="2"/>
      <c r="BD105" s="2" t="s">
        <v>61</v>
      </c>
    </row>
    <row r="106" spans="2:59" x14ac:dyDescent="0.35">
      <c r="B106" s="26">
        <v>2</v>
      </c>
      <c r="C106" s="35">
        <f>D105</f>
        <v>0.54721866666666663</v>
      </c>
      <c r="D106" s="34">
        <f t="shared" ref="D106:D110" si="93">C106+0.019444</f>
        <v>0.56666266666666665</v>
      </c>
      <c r="E106" s="23" t="s">
        <v>35</v>
      </c>
      <c r="F106" s="23" t="s">
        <v>19</v>
      </c>
      <c r="G106" s="23" t="s">
        <v>31</v>
      </c>
      <c r="H106" s="23" t="s">
        <v>32</v>
      </c>
      <c r="I106" s="23" t="s">
        <v>33</v>
      </c>
      <c r="J106" s="49" t="s">
        <v>34</v>
      </c>
      <c r="L106" s="26">
        <v>2</v>
      </c>
      <c r="M106" s="35">
        <f>N105</f>
        <v>0.54999666666666658</v>
      </c>
      <c r="N106" s="34">
        <f t="shared" ref="N106:N110" si="94">M106+0.022222</f>
        <v>0.57221866666666654</v>
      </c>
      <c r="O106" s="23" t="s">
        <v>35</v>
      </c>
      <c r="P106" s="23" t="s">
        <v>19</v>
      </c>
      <c r="Q106" s="23" t="s">
        <v>31</v>
      </c>
      <c r="R106" s="23" t="s">
        <v>32</v>
      </c>
      <c r="S106" s="23" t="s">
        <v>33</v>
      </c>
      <c r="T106" s="49" t="s">
        <v>34</v>
      </c>
      <c r="V106" s="26">
        <v>2</v>
      </c>
      <c r="W106" s="35">
        <f>X105</f>
        <v>0.54721866666666663</v>
      </c>
      <c r="X106" s="34">
        <f t="shared" ref="X106:X110" si="95">W106+0.019444</f>
        <v>0.56666266666666665</v>
      </c>
      <c r="Y106" s="23" t="s">
        <v>35</v>
      </c>
      <c r="Z106" s="23" t="s">
        <v>19</v>
      </c>
      <c r="AA106" s="23" t="s">
        <v>31</v>
      </c>
      <c r="AB106" s="23" t="s">
        <v>32</v>
      </c>
      <c r="AC106" s="23" t="s">
        <v>33</v>
      </c>
      <c r="AD106" s="49" t="s">
        <v>34</v>
      </c>
      <c r="AE106" s="24"/>
      <c r="AF106" s="26">
        <v>2</v>
      </c>
      <c r="AG106" s="35">
        <f>AH105</f>
        <v>0.54503566666666659</v>
      </c>
      <c r="AH106" s="34">
        <f t="shared" ref="AH106:AH110" si="96">AG106+0.017261</f>
        <v>0.56229666666666656</v>
      </c>
      <c r="AI106" s="23" t="s">
        <v>35</v>
      </c>
      <c r="AJ106" s="23" t="s">
        <v>19</v>
      </c>
      <c r="AK106" s="23" t="s">
        <v>31</v>
      </c>
      <c r="AL106" s="23" t="s">
        <v>32</v>
      </c>
      <c r="AM106" s="23" t="s">
        <v>33</v>
      </c>
      <c r="AN106" s="49" t="s">
        <v>34</v>
      </c>
      <c r="AO106" s="24"/>
      <c r="AP106" s="26">
        <v>2</v>
      </c>
      <c r="AQ106" s="35">
        <f>AR105</f>
        <v>0.54235766666666663</v>
      </c>
      <c r="AR106" s="34">
        <f t="shared" ref="AR106:AR110" si="97">AQ106+0.014583</f>
        <v>0.55694066666666664</v>
      </c>
      <c r="AS106" s="23" t="s">
        <v>35</v>
      </c>
      <c r="AT106" s="23" t="s">
        <v>19</v>
      </c>
      <c r="AU106" s="23" t="s">
        <v>31</v>
      </c>
      <c r="AV106" s="23" t="s">
        <v>32</v>
      </c>
      <c r="AW106" s="23" t="s">
        <v>33</v>
      </c>
      <c r="AX106" s="49" t="s">
        <v>34</v>
      </c>
      <c r="BA106">
        <v>10</v>
      </c>
      <c r="BD106">
        <f>BA106*$BB$104</f>
        <v>35</v>
      </c>
      <c r="BE106" s="24"/>
    </row>
    <row r="107" spans="2:59" x14ac:dyDescent="0.35">
      <c r="B107" s="26">
        <v>3</v>
      </c>
      <c r="C107" s="35">
        <f t="shared" ref="C107:C110" si="98">D106</f>
        <v>0.56666266666666665</v>
      </c>
      <c r="D107" s="34">
        <f t="shared" si="93"/>
        <v>0.58610666666666666</v>
      </c>
      <c r="E107" s="23" t="s">
        <v>34</v>
      </c>
      <c r="F107" s="23" t="s">
        <v>35</v>
      </c>
      <c r="G107" s="23" t="s">
        <v>19</v>
      </c>
      <c r="H107" s="23" t="s">
        <v>31</v>
      </c>
      <c r="I107" s="23" t="s">
        <v>32</v>
      </c>
      <c r="J107" s="49" t="s">
        <v>33</v>
      </c>
      <c r="L107" s="26">
        <v>3</v>
      </c>
      <c r="M107" s="35">
        <f t="shared" ref="M107:M110" si="99">N106</f>
        <v>0.57221866666666654</v>
      </c>
      <c r="N107" s="34">
        <f t="shared" si="94"/>
        <v>0.59444066666666651</v>
      </c>
      <c r="O107" s="23" t="s">
        <v>34</v>
      </c>
      <c r="P107" s="23" t="s">
        <v>35</v>
      </c>
      <c r="Q107" s="23" t="s">
        <v>19</v>
      </c>
      <c r="R107" s="23" t="s">
        <v>31</v>
      </c>
      <c r="S107" s="23" t="s">
        <v>32</v>
      </c>
      <c r="T107" s="49" t="s">
        <v>33</v>
      </c>
      <c r="V107" s="26">
        <v>3</v>
      </c>
      <c r="W107" s="35">
        <f t="shared" ref="W107:W110" si="100">X106</f>
        <v>0.56666266666666665</v>
      </c>
      <c r="X107" s="34">
        <f t="shared" si="95"/>
        <v>0.58610666666666666</v>
      </c>
      <c r="Y107" s="23" t="s">
        <v>34</v>
      </c>
      <c r="Z107" s="23" t="s">
        <v>35</v>
      </c>
      <c r="AA107" s="23" t="s">
        <v>19</v>
      </c>
      <c r="AB107" s="23" t="s">
        <v>31</v>
      </c>
      <c r="AC107" s="23" t="s">
        <v>32</v>
      </c>
      <c r="AD107" s="49" t="s">
        <v>33</v>
      </c>
      <c r="AE107" s="24"/>
      <c r="AF107" s="26">
        <v>3</v>
      </c>
      <c r="AG107" s="35">
        <f t="shared" ref="AG107:AG110" si="101">AH106</f>
        <v>0.56229666666666656</v>
      </c>
      <c r="AH107" s="34">
        <f t="shared" si="96"/>
        <v>0.57955766666666653</v>
      </c>
      <c r="AI107" s="23" t="s">
        <v>34</v>
      </c>
      <c r="AJ107" s="23" t="s">
        <v>35</v>
      </c>
      <c r="AK107" s="23" t="s">
        <v>19</v>
      </c>
      <c r="AL107" s="23" t="s">
        <v>31</v>
      </c>
      <c r="AM107" s="23" t="s">
        <v>32</v>
      </c>
      <c r="AN107" s="49" t="s">
        <v>33</v>
      </c>
      <c r="AO107" s="24"/>
      <c r="AP107" s="26">
        <v>3</v>
      </c>
      <c r="AQ107" s="35">
        <f t="shared" ref="AQ107:AQ110" si="102">AR106</f>
        <v>0.55694066666666664</v>
      </c>
      <c r="AR107" s="34">
        <f t="shared" si="97"/>
        <v>0.57152366666666665</v>
      </c>
      <c r="AS107" s="23" t="s">
        <v>34</v>
      </c>
      <c r="AT107" s="23" t="s">
        <v>35</v>
      </c>
      <c r="AU107" s="23" t="s">
        <v>19</v>
      </c>
      <c r="AV107" s="23" t="s">
        <v>31</v>
      </c>
      <c r="AW107" s="23" t="s">
        <v>32</v>
      </c>
      <c r="AX107" s="49" t="s">
        <v>33</v>
      </c>
      <c r="BA107">
        <v>9</v>
      </c>
      <c r="BD107">
        <f t="shared" ref="BD107:BD110" si="103">BA107*$BB$104</f>
        <v>31.5</v>
      </c>
      <c r="BE107" s="24"/>
    </row>
    <row r="108" spans="2:59" x14ac:dyDescent="0.35">
      <c r="B108" s="26">
        <v>4</v>
      </c>
      <c r="C108" s="35">
        <f t="shared" si="98"/>
        <v>0.58610666666666666</v>
      </c>
      <c r="D108" s="34">
        <f t="shared" si="93"/>
        <v>0.60555066666666668</v>
      </c>
      <c r="E108" s="23" t="s">
        <v>33</v>
      </c>
      <c r="F108" s="23" t="s">
        <v>34</v>
      </c>
      <c r="G108" s="23" t="s">
        <v>35</v>
      </c>
      <c r="H108" s="23" t="s">
        <v>19</v>
      </c>
      <c r="I108" s="23" t="s">
        <v>31</v>
      </c>
      <c r="J108" s="49" t="s">
        <v>32</v>
      </c>
      <c r="L108" s="26">
        <v>4</v>
      </c>
      <c r="M108" s="35">
        <f t="shared" si="99"/>
        <v>0.59444066666666651</v>
      </c>
      <c r="N108" s="34">
        <f t="shared" si="94"/>
        <v>0.61666266666666647</v>
      </c>
      <c r="O108" s="23" t="s">
        <v>33</v>
      </c>
      <c r="P108" s="23" t="s">
        <v>34</v>
      </c>
      <c r="Q108" s="23" t="s">
        <v>35</v>
      </c>
      <c r="R108" s="23" t="s">
        <v>19</v>
      </c>
      <c r="S108" s="23" t="s">
        <v>31</v>
      </c>
      <c r="T108" s="49" t="s">
        <v>32</v>
      </c>
      <c r="V108" s="26">
        <v>4</v>
      </c>
      <c r="W108" s="35">
        <f t="shared" si="100"/>
        <v>0.58610666666666666</v>
      </c>
      <c r="X108" s="34">
        <f t="shared" si="95"/>
        <v>0.60555066666666668</v>
      </c>
      <c r="Y108" s="23" t="s">
        <v>33</v>
      </c>
      <c r="Z108" s="23" t="s">
        <v>34</v>
      </c>
      <c r="AA108" s="23" t="s">
        <v>35</v>
      </c>
      <c r="AB108" s="23" t="s">
        <v>19</v>
      </c>
      <c r="AC108" s="23" t="s">
        <v>31</v>
      </c>
      <c r="AD108" s="49" t="s">
        <v>32</v>
      </c>
      <c r="AE108" s="24"/>
      <c r="AF108" s="26">
        <v>4</v>
      </c>
      <c r="AG108" s="35">
        <f t="shared" si="101"/>
        <v>0.57955766666666653</v>
      </c>
      <c r="AH108" s="34">
        <f t="shared" si="96"/>
        <v>0.5968186666666665</v>
      </c>
      <c r="AI108" s="23" t="s">
        <v>33</v>
      </c>
      <c r="AJ108" s="23" t="s">
        <v>34</v>
      </c>
      <c r="AK108" s="23" t="s">
        <v>35</v>
      </c>
      <c r="AL108" s="23" t="s">
        <v>19</v>
      </c>
      <c r="AM108" s="23" t="s">
        <v>31</v>
      </c>
      <c r="AN108" s="49" t="s">
        <v>32</v>
      </c>
      <c r="AO108" s="24"/>
      <c r="AP108" s="26">
        <v>4</v>
      </c>
      <c r="AQ108" s="35">
        <f t="shared" si="102"/>
        <v>0.57152366666666665</v>
      </c>
      <c r="AR108" s="34">
        <f t="shared" si="97"/>
        <v>0.58610666666666666</v>
      </c>
      <c r="AS108" s="23" t="s">
        <v>33</v>
      </c>
      <c r="AT108" s="23" t="s">
        <v>34</v>
      </c>
      <c r="AU108" s="23" t="s">
        <v>35</v>
      </c>
      <c r="AV108" s="23" t="s">
        <v>19</v>
      </c>
      <c r="AW108" s="23" t="s">
        <v>31</v>
      </c>
      <c r="AX108" s="49" t="s">
        <v>32</v>
      </c>
      <c r="BA108">
        <v>8</v>
      </c>
      <c r="BD108">
        <f t="shared" si="103"/>
        <v>28</v>
      </c>
      <c r="BE108" s="24"/>
    </row>
    <row r="109" spans="2:59" x14ac:dyDescent="0.35">
      <c r="B109" s="26">
        <v>5</v>
      </c>
      <c r="C109" s="35">
        <f t="shared" si="98"/>
        <v>0.60555066666666668</v>
      </c>
      <c r="D109" s="34">
        <f t="shared" si="93"/>
        <v>0.6249946666666667</v>
      </c>
      <c r="E109" s="23" t="s">
        <v>32</v>
      </c>
      <c r="F109" s="23" t="s">
        <v>33</v>
      </c>
      <c r="G109" s="23" t="s">
        <v>34</v>
      </c>
      <c r="H109" s="23" t="s">
        <v>35</v>
      </c>
      <c r="I109" s="23" t="s">
        <v>19</v>
      </c>
      <c r="J109" s="49" t="s">
        <v>31</v>
      </c>
      <c r="L109" s="26">
        <v>5</v>
      </c>
      <c r="M109" s="35">
        <f t="shared" si="99"/>
        <v>0.61666266666666647</v>
      </c>
      <c r="N109" s="34">
        <f t="shared" si="94"/>
        <v>0.63888466666666643</v>
      </c>
      <c r="O109" s="23" t="s">
        <v>32</v>
      </c>
      <c r="P109" s="23" t="s">
        <v>33</v>
      </c>
      <c r="Q109" s="23" t="s">
        <v>34</v>
      </c>
      <c r="R109" s="23" t="s">
        <v>35</v>
      </c>
      <c r="S109" s="23" t="s">
        <v>19</v>
      </c>
      <c r="T109" s="49" t="s">
        <v>31</v>
      </c>
      <c r="V109" s="26">
        <v>5</v>
      </c>
      <c r="W109" s="35">
        <f t="shared" si="100"/>
        <v>0.60555066666666668</v>
      </c>
      <c r="X109" s="34">
        <f t="shared" si="95"/>
        <v>0.6249946666666667</v>
      </c>
      <c r="Y109" s="23" t="s">
        <v>32</v>
      </c>
      <c r="Z109" s="23" t="s">
        <v>33</v>
      </c>
      <c r="AA109" s="23" t="s">
        <v>34</v>
      </c>
      <c r="AB109" s="23" t="s">
        <v>35</v>
      </c>
      <c r="AC109" s="23" t="s">
        <v>19</v>
      </c>
      <c r="AD109" s="49" t="s">
        <v>31</v>
      </c>
      <c r="AE109" s="24"/>
      <c r="AF109" s="26">
        <v>5</v>
      </c>
      <c r="AG109" s="35">
        <f t="shared" si="101"/>
        <v>0.5968186666666665</v>
      </c>
      <c r="AH109" s="34">
        <f t="shared" si="96"/>
        <v>0.61407966666666647</v>
      </c>
      <c r="AI109" s="23" t="s">
        <v>32</v>
      </c>
      <c r="AJ109" s="23" t="s">
        <v>33</v>
      </c>
      <c r="AK109" s="23" t="s">
        <v>34</v>
      </c>
      <c r="AL109" s="23" t="s">
        <v>35</v>
      </c>
      <c r="AM109" s="23" t="s">
        <v>19</v>
      </c>
      <c r="AN109" s="49" t="s">
        <v>31</v>
      </c>
      <c r="AO109" s="24"/>
      <c r="AP109" s="26">
        <v>5</v>
      </c>
      <c r="AQ109" s="35">
        <f t="shared" si="102"/>
        <v>0.58610666666666666</v>
      </c>
      <c r="AR109" s="34">
        <f t="shared" si="97"/>
        <v>0.60068966666666668</v>
      </c>
      <c r="AS109" s="23" t="s">
        <v>32</v>
      </c>
      <c r="AT109" s="23" t="s">
        <v>33</v>
      </c>
      <c r="AU109" s="23" t="s">
        <v>34</v>
      </c>
      <c r="AV109" s="23" t="s">
        <v>35</v>
      </c>
      <c r="AW109" s="23" t="s">
        <v>19</v>
      </c>
      <c r="AX109" s="49" t="s">
        <v>31</v>
      </c>
      <c r="BA109">
        <v>7</v>
      </c>
      <c r="BD109">
        <f t="shared" si="103"/>
        <v>24.5</v>
      </c>
      <c r="BE109" s="24"/>
    </row>
    <row r="110" spans="2:59" x14ac:dyDescent="0.35">
      <c r="B110" s="51">
        <v>6</v>
      </c>
      <c r="C110" s="52">
        <f t="shared" si="98"/>
        <v>0.6249946666666667</v>
      </c>
      <c r="D110" s="57">
        <f t="shared" si="93"/>
        <v>0.64443866666666672</v>
      </c>
      <c r="E110" s="23" t="s">
        <v>31</v>
      </c>
      <c r="F110" s="23" t="s">
        <v>32</v>
      </c>
      <c r="G110" s="23" t="s">
        <v>33</v>
      </c>
      <c r="H110" s="23" t="s">
        <v>34</v>
      </c>
      <c r="I110" s="23" t="s">
        <v>35</v>
      </c>
      <c r="J110" s="49" t="s">
        <v>19</v>
      </c>
      <c r="L110" s="51">
        <v>6</v>
      </c>
      <c r="M110" s="52">
        <f t="shared" si="99"/>
        <v>0.63888466666666643</v>
      </c>
      <c r="N110" s="34">
        <f t="shared" si="94"/>
        <v>0.6611066666666664</v>
      </c>
      <c r="O110" s="23" t="s">
        <v>31</v>
      </c>
      <c r="P110" s="23" t="s">
        <v>32</v>
      </c>
      <c r="Q110" s="23" t="s">
        <v>33</v>
      </c>
      <c r="R110" s="23" t="s">
        <v>34</v>
      </c>
      <c r="S110" s="23" t="s">
        <v>35</v>
      </c>
      <c r="T110" s="49" t="s">
        <v>19</v>
      </c>
      <c r="V110" s="51">
        <v>6</v>
      </c>
      <c r="W110" s="52">
        <f t="shared" si="100"/>
        <v>0.6249946666666667</v>
      </c>
      <c r="X110" s="57">
        <f t="shared" si="95"/>
        <v>0.64443866666666672</v>
      </c>
      <c r="Y110" s="23" t="s">
        <v>31</v>
      </c>
      <c r="Z110" s="23" t="s">
        <v>32</v>
      </c>
      <c r="AA110" s="23" t="s">
        <v>33</v>
      </c>
      <c r="AB110" s="23" t="s">
        <v>34</v>
      </c>
      <c r="AC110" s="23" t="s">
        <v>35</v>
      </c>
      <c r="AD110" s="49" t="s">
        <v>19</v>
      </c>
      <c r="AE110" s="24"/>
      <c r="AF110" s="51">
        <v>6</v>
      </c>
      <c r="AG110" s="52">
        <f t="shared" si="101"/>
        <v>0.61407966666666647</v>
      </c>
      <c r="AH110" s="34">
        <f t="shared" si="96"/>
        <v>0.63134066666666644</v>
      </c>
      <c r="AI110" s="23" t="s">
        <v>31</v>
      </c>
      <c r="AJ110" s="23" t="s">
        <v>32</v>
      </c>
      <c r="AK110" s="23" t="s">
        <v>33</v>
      </c>
      <c r="AL110" s="23" t="s">
        <v>34</v>
      </c>
      <c r="AM110" s="23" t="s">
        <v>35</v>
      </c>
      <c r="AN110" s="49" t="s">
        <v>19</v>
      </c>
      <c r="AO110" s="24"/>
      <c r="AP110" s="51">
        <v>6</v>
      </c>
      <c r="AQ110" s="52">
        <f t="shared" si="102"/>
        <v>0.60068966666666668</v>
      </c>
      <c r="AR110" s="34">
        <f t="shared" si="97"/>
        <v>0.61527266666666669</v>
      </c>
      <c r="AS110" s="23" t="s">
        <v>31</v>
      </c>
      <c r="AT110" s="23" t="s">
        <v>32</v>
      </c>
      <c r="AU110" s="23" t="s">
        <v>33</v>
      </c>
      <c r="AV110" s="23" t="s">
        <v>34</v>
      </c>
      <c r="AW110" s="23" t="s">
        <v>35</v>
      </c>
      <c r="AX110" s="49" t="s">
        <v>19</v>
      </c>
      <c r="BA110">
        <v>6</v>
      </c>
      <c r="BD110">
        <f t="shared" si="103"/>
        <v>21</v>
      </c>
      <c r="BE110" s="24"/>
    </row>
    <row r="111" spans="2:59" x14ac:dyDescent="0.35">
      <c r="B111" s="24"/>
      <c r="C111" s="25"/>
      <c r="D111" s="25"/>
      <c r="E111" s="24"/>
      <c r="F111" s="24"/>
      <c r="G111" s="24"/>
      <c r="H111" s="24"/>
      <c r="I111" s="24"/>
      <c r="J111" s="24"/>
      <c r="L111" s="24"/>
      <c r="M111" s="25"/>
      <c r="N111" s="25"/>
      <c r="O111" s="24"/>
      <c r="P111" s="24"/>
      <c r="Q111" s="24"/>
      <c r="R111" s="24"/>
      <c r="S111" s="24"/>
      <c r="T111" s="24"/>
      <c r="V111" s="24"/>
      <c r="W111" s="25"/>
      <c r="X111" s="25"/>
      <c r="Y111" s="24"/>
      <c r="Z111" s="24"/>
      <c r="AA111" s="24"/>
      <c r="AB111" s="24"/>
      <c r="AC111" s="24"/>
      <c r="AD111" s="24"/>
      <c r="AE111" s="24"/>
      <c r="AF111" s="24"/>
      <c r="AG111" s="25"/>
      <c r="AH111" s="25"/>
      <c r="AI111" s="24"/>
      <c r="AJ111" s="24"/>
      <c r="AK111" s="24"/>
      <c r="AL111" s="24"/>
      <c r="AM111" s="24"/>
      <c r="AN111" s="24"/>
      <c r="AO111" s="24"/>
      <c r="AP111" s="24"/>
      <c r="AQ111" s="25"/>
      <c r="AR111" s="25"/>
      <c r="AS111" s="24"/>
      <c r="AT111" s="24"/>
      <c r="AU111" s="24"/>
      <c r="AY111" s="23"/>
    </row>
    <row r="112" spans="2:59" x14ac:dyDescent="0.35">
      <c r="C112" s="1"/>
      <c r="D112" s="1"/>
      <c r="M112" s="1"/>
      <c r="N112" s="1"/>
      <c r="W112" s="1"/>
      <c r="X112" s="1"/>
      <c r="AG112" s="1"/>
      <c r="AH112" s="1"/>
      <c r="AQ112" s="1"/>
      <c r="AR112" s="1"/>
    </row>
    <row r="113" spans="1:62" x14ac:dyDescent="0.35">
      <c r="B113" s="27" t="s">
        <v>62</v>
      </c>
      <c r="C113" s="25">
        <f>D110+0.006944</f>
        <v>0.65138266666666667</v>
      </c>
      <c r="L113" s="27" t="s">
        <v>62</v>
      </c>
      <c r="M113" s="25">
        <f>N110+0.006944</f>
        <v>0.66805066666666635</v>
      </c>
      <c r="V113" s="27" t="s">
        <v>62</v>
      </c>
      <c r="W113" s="25">
        <f>X110+0.006944</f>
        <v>0.65138266666666667</v>
      </c>
      <c r="AF113" s="27" t="s">
        <v>62</v>
      </c>
      <c r="AG113" s="25">
        <f>AH110+0.006944</f>
        <v>0.63828466666666639</v>
      </c>
      <c r="AP113" s="27" t="s">
        <v>62</v>
      </c>
      <c r="AQ113" s="25">
        <f>AR110+0.006944</f>
        <v>0.62221666666666664</v>
      </c>
    </row>
    <row r="116" spans="1:62" ht="18.5" x14ac:dyDescent="0.45">
      <c r="C116" s="20"/>
      <c r="M116" s="20"/>
      <c r="W116" s="20"/>
      <c r="AG116" s="20"/>
      <c r="AQ116" s="20"/>
    </row>
    <row r="119" spans="1:62" x14ac:dyDescent="0.35">
      <c r="C119" s="2"/>
      <c r="D119" s="2"/>
      <c r="E119" s="2"/>
      <c r="F119" s="2"/>
      <c r="G119" s="2"/>
      <c r="H119" s="2"/>
      <c r="I119" s="2"/>
      <c r="J119" s="2"/>
      <c r="M119" s="2"/>
      <c r="N119" s="2"/>
      <c r="O119" s="2"/>
      <c r="P119" s="2"/>
      <c r="Q119" s="2"/>
      <c r="R119" s="2"/>
      <c r="S119" s="2"/>
      <c r="T119" s="2"/>
      <c r="W119" s="2"/>
      <c r="X119" s="2"/>
      <c r="Y119" s="2"/>
      <c r="Z119" s="2"/>
      <c r="AA119" s="2"/>
      <c r="AB119" s="2"/>
      <c r="AC119" s="2"/>
      <c r="AD119" s="2"/>
      <c r="AE119" s="2"/>
      <c r="AG119" s="2"/>
      <c r="AH119" s="2"/>
      <c r="AI119" s="2"/>
      <c r="AJ119" s="2"/>
      <c r="AK119" s="2"/>
      <c r="AL119" s="2"/>
      <c r="AM119" s="2"/>
      <c r="AN119" s="2"/>
      <c r="AO119" s="2"/>
      <c r="AQ119" s="2"/>
      <c r="AR119" s="2"/>
      <c r="AS119" s="2"/>
      <c r="AT119" s="2"/>
      <c r="AU119" s="2"/>
      <c r="AV119" s="2"/>
      <c r="AW119" s="2"/>
      <c r="AX119" s="2"/>
      <c r="BA119" s="196" t="s">
        <v>80</v>
      </c>
      <c r="BB119" s="196"/>
      <c r="BC119" s="196"/>
      <c r="BD119" s="196"/>
      <c r="BE119" s="196"/>
      <c r="BF119" s="196"/>
      <c r="BG119" s="196"/>
    </row>
    <row r="120" spans="1:62" x14ac:dyDescent="0.35">
      <c r="B120" s="18"/>
      <c r="C120" s="1"/>
      <c r="D120" s="1"/>
      <c r="L120" s="18"/>
      <c r="M120" s="1"/>
      <c r="N120" s="1"/>
      <c r="V120" s="18"/>
      <c r="W120" s="1"/>
      <c r="X120" s="1"/>
      <c r="AF120" s="18"/>
      <c r="AG120" s="1"/>
      <c r="AH120" s="1"/>
      <c r="AP120" s="18"/>
      <c r="AQ120" s="1"/>
      <c r="AR120" s="1"/>
      <c r="BA120" s="12" t="s">
        <v>81</v>
      </c>
      <c r="BB120" s="12" t="s">
        <v>82</v>
      </c>
      <c r="BC120" s="12" t="s">
        <v>17</v>
      </c>
      <c r="BD120" s="12" t="s">
        <v>41</v>
      </c>
    </row>
    <row r="121" spans="1:62" x14ac:dyDescent="0.35">
      <c r="B121" s="19"/>
      <c r="C121" s="1"/>
      <c r="D121" s="1"/>
      <c r="L121" s="19"/>
      <c r="M121" s="1"/>
      <c r="N121" s="1"/>
      <c r="V121" s="19"/>
      <c r="W121" s="1"/>
      <c r="X121" s="1"/>
      <c r="AF121" s="19"/>
      <c r="AG121" s="1"/>
      <c r="AH121" s="1"/>
      <c r="AP121" s="19"/>
      <c r="AQ121" s="1"/>
      <c r="AR121" s="1"/>
      <c r="BA121" s="13" t="s">
        <v>83</v>
      </c>
      <c r="BB121" s="14" t="s">
        <v>84</v>
      </c>
      <c r="BC121" t="s">
        <v>85</v>
      </c>
      <c r="BD121" s="5">
        <v>33</v>
      </c>
    </row>
    <row r="122" spans="1:62" x14ac:dyDescent="0.35">
      <c r="B122" s="19"/>
      <c r="C122" s="1"/>
      <c r="D122" s="1"/>
      <c r="L122" s="19"/>
      <c r="M122" s="1"/>
      <c r="N122" s="1"/>
      <c r="V122" s="19"/>
      <c r="W122" s="1"/>
      <c r="X122" s="1"/>
      <c r="AF122" s="19"/>
      <c r="AG122" s="1"/>
      <c r="AH122" s="1"/>
      <c r="AP122" s="19"/>
      <c r="AQ122" s="1"/>
      <c r="AR122" s="1"/>
      <c r="BA122" t="s">
        <v>86</v>
      </c>
      <c r="BB122" s="14">
        <v>3</v>
      </c>
      <c r="BC122" t="s">
        <v>87</v>
      </c>
      <c r="BD122" s="5">
        <v>11</v>
      </c>
    </row>
    <row r="123" spans="1:62" x14ac:dyDescent="0.35">
      <c r="B123" s="19"/>
      <c r="C123" s="1"/>
      <c r="D123" s="1"/>
      <c r="L123" s="19"/>
      <c r="M123" s="1"/>
      <c r="N123" s="1"/>
      <c r="V123" s="19"/>
      <c r="W123" s="1"/>
      <c r="X123" s="1"/>
      <c r="AF123" s="19"/>
      <c r="AG123" s="1"/>
      <c r="AH123" s="1"/>
      <c r="AP123" s="19"/>
      <c r="AQ123" s="1"/>
      <c r="AR123" s="1"/>
      <c r="BA123" t="s">
        <v>88</v>
      </c>
      <c r="BB123" s="14">
        <v>4</v>
      </c>
      <c r="BC123" t="s">
        <v>89</v>
      </c>
      <c r="BD123" s="5">
        <v>19</v>
      </c>
      <c r="BI123">
        <v>2</v>
      </c>
      <c r="BJ123">
        <v>44</v>
      </c>
    </row>
    <row r="124" spans="1:62" x14ac:dyDescent="0.35">
      <c r="B124" s="19"/>
      <c r="C124" s="1"/>
      <c r="D124" s="1"/>
      <c r="L124" s="19"/>
      <c r="M124" s="1"/>
      <c r="N124" s="1"/>
      <c r="V124" s="19"/>
      <c r="W124" s="1"/>
      <c r="X124" s="1"/>
      <c r="AF124" s="19"/>
      <c r="AG124" s="1"/>
      <c r="AH124" s="1"/>
      <c r="AP124" s="19"/>
      <c r="AQ124" s="1"/>
      <c r="AR124" s="1"/>
      <c r="BA124" s="13" t="s">
        <v>90</v>
      </c>
      <c r="BB124" s="14">
        <v>5</v>
      </c>
      <c r="BC124" t="s">
        <v>91</v>
      </c>
      <c r="BD124" s="5">
        <v>8</v>
      </c>
      <c r="BI124">
        <v>3</v>
      </c>
      <c r="BJ124">
        <v>27</v>
      </c>
    </row>
    <row r="125" spans="1:62" x14ac:dyDescent="0.35">
      <c r="B125" s="19"/>
      <c r="C125" s="1"/>
      <c r="D125" s="1"/>
      <c r="L125" s="19"/>
      <c r="M125" s="1"/>
      <c r="N125" s="1"/>
      <c r="V125" s="19"/>
      <c r="W125" s="1"/>
      <c r="X125" s="1"/>
      <c r="AF125" s="19"/>
      <c r="AG125" s="1"/>
      <c r="AH125" s="1"/>
      <c r="AP125" s="19"/>
      <c r="AQ125" s="1"/>
      <c r="AR125" s="1"/>
      <c r="BA125" t="s">
        <v>92</v>
      </c>
      <c r="BB125" s="14">
        <v>6</v>
      </c>
      <c r="BC125" t="s">
        <v>93</v>
      </c>
      <c r="BD125" s="5">
        <v>15</v>
      </c>
      <c r="BI125">
        <v>4</v>
      </c>
      <c r="BJ125">
        <v>15</v>
      </c>
    </row>
    <row r="126" spans="1:62" x14ac:dyDescent="0.35">
      <c r="BC126" t="s">
        <v>94</v>
      </c>
      <c r="BD126" s="5">
        <v>10</v>
      </c>
      <c r="BI126">
        <v>5</v>
      </c>
      <c r="BJ126">
        <v>10</v>
      </c>
    </row>
    <row r="127" spans="1:62" x14ac:dyDescent="0.35">
      <c r="BD127" s="5"/>
    </row>
    <row r="128" spans="1:62" x14ac:dyDescent="0.35">
      <c r="A128" s="7" t="s">
        <v>106</v>
      </c>
      <c r="K128" s="7" t="s">
        <v>106</v>
      </c>
      <c r="U128" s="7" t="s">
        <v>106</v>
      </c>
      <c r="BD128" s="5"/>
    </row>
    <row r="129" spans="1:62" x14ac:dyDescent="0.35">
      <c r="BD129" s="5"/>
    </row>
    <row r="130" spans="1:62" x14ac:dyDescent="0.35">
      <c r="A130" t="s">
        <v>107</v>
      </c>
      <c r="K130" t="s">
        <v>107</v>
      </c>
      <c r="U130" t="s">
        <v>107</v>
      </c>
      <c r="BD130" s="5"/>
    </row>
    <row r="131" spans="1:62" x14ac:dyDescent="0.35">
      <c r="A131" s="29" t="s">
        <v>108</v>
      </c>
      <c r="K131" s="29" t="s">
        <v>108</v>
      </c>
      <c r="U131" s="29" t="s">
        <v>108</v>
      </c>
      <c r="BD131" s="5"/>
    </row>
    <row r="132" spans="1:62" x14ac:dyDescent="0.35">
      <c r="BD132" s="5"/>
    </row>
    <row r="133" spans="1:62" x14ac:dyDescent="0.35">
      <c r="B133" s="2" t="s">
        <v>95</v>
      </c>
      <c r="L133" s="2" t="s">
        <v>95</v>
      </c>
      <c r="V133" s="2" t="s">
        <v>95</v>
      </c>
      <c r="AF133" s="2" t="s">
        <v>95</v>
      </c>
      <c r="AP133" s="2" t="s">
        <v>95</v>
      </c>
      <c r="BC133" t="s">
        <v>96</v>
      </c>
      <c r="BD133" s="5">
        <v>1</v>
      </c>
      <c r="BI133" t="s">
        <v>97</v>
      </c>
      <c r="BJ133">
        <v>26</v>
      </c>
    </row>
    <row r="134" spans="1:62" x14ac:dyDescent="0.35">
      <c r="B134" t="s">
        <v>98</v>
      </c>
      <c r="L134" t="s">
        <v>98</v>
      </c>
      <c r="V134" t="s">
        <v>98</v>
      </c>
      <c r="AF134" t="s">
        <v>98</v>
      </c>
      <c r="AP134" t="s">
        <v>98</v>
      </c>
      <c r="BD134" s="5"/>
    </row>
    <row r="135" spans="1:62" x14ac:dyDescent="0.35">
      <c r="A135" t="s">
        <v>109</v>
      </c>
      <c r="B135" t="s">
        <v>99</v>
      </c>
      <c r="E135" s="2"/>
      <c r="F135" s="2"/>
      <c r="J135" s="2"/>
      <c r="K135" t="s">
        <v>109</v>
      </c>
      <c r="L135" t="s">
        <v>99</v>
      </c>
      <c r="O135" s="2"/>
      <c r="P135" s="2"/>
      <c r="T135" s="2"/>
      <c r="U135" t="s">
        <v>109</v>
      </c>
      <c r="V135" t="s">
        <v>99</v>
      </c>
      <c r="Y135" s="2"/>
      <c r="Z135" s="2"/>
      <c r="AD135" s="2"/>
      <c r="AE135" s="2"/>
      <c r="AF135" t="s">
        <v>99</v>
      </c>
      <c r="AI135" s="2"/>
      <c r="AJ135" s="2"/>
      <c r="AN135" s="2"/>
      <c r="AO135" s="2"/>
      <c r="AP135" t="s">
        <v>99</v>
      </c>
      <c r="AS135" s="2"/>
      <c r="AT135" s="2"/>
      <c r="AX135" s="2"/>
      <c r="AY135" s="2"/>
      <c r="BC135" t="s">
        <v>44</v>
      </c>
      <c r="BD135" s="5">
        <v>6</v>
      </c>
    </row>
    <row r="136" spans="1:62" x14ac:dyDescent="0.35">
      <c r="B136" t="s">
        <v>100</v>
      </c>
      <c r="D136" s="1"/>
      <c r="I136" s="1"/>
      <c r="L136" t="s">
        <v>100</v>
      </c>
      <c r="N136" s="1"/>
      <c r="S136" s="1"/>
      <c r="V136" t="s">
        <v>100</v>
      </c>
      <c r="X136" s="1"/>
      <c r="AC136" s="1"/>
      <c r="AF136" t="s">
        <v>100</v>
      </c>
      <c r="AH136" s="1"/>
      <c r="AM136" s="1"/>
      <c r="AP136" t="s">
        <v>100</v>
      </c>
      <c r="AR136" s="1"/>
      <c r="AW136" s="1"/>
      <c r="BC136" t="s">
        <v>43</v>
      </c>
      <c r="BD136" s="5">
        <v>19</v>
      </c>
    </row>
    <row r="137" spans="1:62" x14ac:dyDescent="0.35">
      <c r="B137" t="s">
        <v>101</v>
      </c>
      <c r="D137" s="1"/>
      <c r="I137" s="1"/>
      <c r="L137" t="s">
        <v>101</v>
      </c>
      <c r="N137" s="1"/>
      <c r="S137" s="1"/>
      <c r="V137" t="s">
        <v>101</v>
      </c>
      <c r="X137" s="1"/>
      <c r="AC137" s="1"/>
      <c r="AF137" t="s">
        <v>101</v>
      </c>
      <c r="AH137" s="1"/>
      <c r="AM137" s="1"/>
      <c r="AP137" t="s">
        <v>101</v>
      </c>
      <c r="AR137" s="1"/>
      <c r="AW137" s="1"/>
    </row>
    <row r="138" spans="1:62" x14ac:dyDescent="0.35">
      <c r="D138" s="1"/>
      <c r="I138" s="1"/>
      <c r="N138" s="1"/>
      <c r="S138" s="1"/>
      <c r="X138" s="1"/>
      <c r="AC138" s="1"/>
      <c r="AH138" s="1"/>
      <c r="AM138" s="1"/>
      <c r="AR138" s="1"/>
      <c r="AW138" s="1"/>
    </row>
    <row r="139" spans="1:62" x14ac:dyDescent="0.35">
      <c r="D139" s="1"/>
      <c r="I139" s="1"/>
      <c r="N139" s="1"/>
      <c r="S139" s="1"/>
      <c r="X139" s="1"/>
      <c r="AC139" s="1"/>
      <c r="AH139" s="1"/>
      <c r="AM139" s="1"/>
      <c r="AR139" s="1"/>
      <c r="AW139" s="1"/>
    </row>
    <row r="140" spans="1:62" x14ac:dyDescent="0.35">
      <c r="D140" s="1"/>
      <c r="I140" s="1"/>
      <c r="N140" s="1"/>
      <c r="S140" s="1"/>
      <c r="X140" s="1"/>
      <c r="AC140" s="1"/>
      <c r="AH140" s="1"/>
      <c r="AM140" s="1"/>
      <c r="AR140" s="1"/>
      <c r="AW140" s="1"/>
    </row>
    <row r="141" spans="1:62" x14ac:dyDescent="0.35">
      <c r="A141" s="30" t="s">
        <v>44</v>
      </c>
      <c r="D141" s="1"/>
      <c r="I141" s="1"/>
      <c r="K141" s="30" t="s">
        <v>44</v>
      </c>
      <c r="N141" s="1"/>
      <c r="S141" s="1"/>
      <c r="U141" s="30" t="s">
        <v>44</v>
      </c>
      <c r="X141" s="1"/>
      <c r="AC141" s="1"/>
      <c r="AH141" s="1"/>
      <c r="AM141" s="1"/>
      <c r="AR141" s="1"/>
      <c r="AW141" s="1"/>
    </row>
    <row r="142" spans="1:62" x14ac:dyDescent="0.35">
      <c r="A142" t="s">
        <v>110</v>
      </c>
      <c r="C142" s="1"/>
      <c r="D142" s="1"/>
      <c r="H142" s="1"/>
      <c r="I142" s="1"/>
      <c r="K142" t="s">
        <v>110</v>
      </c>
      <c r="M142" s="1"/>
      <c r="N142" s="1"/>
      <c r="R142" s="1"/>
      <c r="S142" s="1"/>
      <c r="U142" t="s">
        <v>110</v>
      </c>
      <c r="W142" s="1"/>
      <c r="X142" s="1"/>
      <c r="AB142" s="1"/>
      <c r="AC142" s="1"/>
      <c r="AG142" s="1"/>
      <c r="AH142" s="1"/>
      <c r="AL142" s="1"/>
      <c r="AM142" s="1"/>
      <c r="AQ142" s="1"/>
      <c r="AR142" s="1"/>
      <c r="AV142" s="1"/>
      <c r="AW142" s="1"/>
    </row>
    <row r="143" spans="1:62" x14ac:dyDescent="0.35">
      <c r="A143" t="s">
        <v>111</v>
      </c>
      <c r="C143" s="1"/>
      <c r="D143" s="1"/>
      <c r="H143" s="1"/>
      <c r="I143" s="1"/>
      <c r="K143" t="s">
        <v>111</v>
      </c>
      <c r="M143" s="1"/>
      <c r="N143" s="1"/>
      <c r="R143" s="1"/>
      <c r="S143" s="1"/>
      <c r="U143" t="s">
        <v>111</v>
      </c>
      <c r="W143" s="1"/>
      <c r="X143" s="1"/>
      <c r="AB143" s="1"/>
      <c r="AC143" s="1"/>
      <c r="AG143" s="1"/>
      <c r="AH143" s="1"/>
      <c r="AL143" s="1"/>
      <c r="AM143" s="1"/>
      <c r="AQ143" s="1"/>
      <c r="AR143" s="1"/>
      <c r="AV143" s="1"/>
      <c r="AW143" s="1"/>
    </row>
    <row r="144" spans="1:62" x14ac:dyDescent="0.35">
      <c r="A144" t="s">
        <v>110</v>
      </c>
      <c r="C144" s="1"/>
      <c r="D144" s="1"/>
      <c r="H144" s="1"/>
      <c r="I144" s="1"/>
      <c r="K144" t="s">
        <v>110</v>
      </c>
      <c r="M144" s="1"/>
      <c r="N144" s="1"/>
      <c r="R144" s="1"/>
      <c r="S144" s="1"/>
      <c r="U144" t="s">
        <v>110</v>
      </c>
      <c r="W144" s="1"/>
      <c r="X144" s="1"/>
      <c r="AB144" s="1"/>
      <c r="AC144" s="1"/>
      <c r="AG144" s="1"/>
      <c r="AH144" s="1"/>
      <c r="AL144" s="1"/>
      <c r="AM144" s="1"/>
      <c r="AQ144" s="1"/>
      <c r="AR144" s="1"/>
      <c r="AV144" s="1"/>
      <c r="AW144" s="1"/>
    </row>
    <row r="145" spans="1:52" x14ac:dyDescent="0.35">
      <c r="C145" s="1"/>
      <c r="D145" s="1"/>
      <c r="H145" s="1"/>
      <c r="I145" s="1"/>
      <c r="M145" s="1"/>
      <c r="N145" s="1"/>
      <c r="R145" s="1"/>
      <c r="S145" s="1"/>
      <c r="W145" s="1"/>
      <c r="X145" s="1"/>
      <c r="AB145" s="1"/>
      <c r="AC145" s="1"/>
      <c r="AG145" s="1"/>
      <c r="AH145" s="1"/>
      <c r="AL145" s="1"/>
      <c r="AM145" s="1"/>
      <c r="AQ145" s="1"/>
      <c r="AR145" s="1"/>
      <c r="AV145" s="1"/>
      <c r="AW145" s="1"/>
    </row>
    <row r="146" spans="1:52" x14ac:dyDescent="0.35">
      <c r="C146" s="1"/>
      <c r="D146" s="1"/>
      <c r="H146" s="1"/>
      <c r="I146" s="1"/>
      <c r="M146" s="1"/>
      <c r="N146" s="1"/>
      <c r="R146" s="1"/>
      <c r="S146" s="1"/>
      <c r="W146" s="1"/>
      <c r="X146" s="1"/>
      <c r="AB146" s="1"/>
      <c r="AC146" s="1"/>
      <c r="AG146" s="1"/>
      <c r="AH146" s="1"/>
      <c r="AL146" s="1"/>
      <c r="AM146" s="1"/>
      <c r="AQ146" s="1"/>
      <c r="AR146" s="1"/>
      <c r="AV146" s="1"/>
      <c r="AW146" s="1"/>
    </row>
    <row r="147" spans="1:52" x14ac:dyDescent="0.35">
      <c r="D147" s="1"/>
      <c r="I147" s="1"/>
      <c r="N147" s="1"/>
      <c r="S147" s="1"/>
      <c r="X147" s="1"/>
      <c r="AC147" s="1"/>
      <c r="AH147" s="1"/>
      <c r="AM147" s="1"/>
      <c r="AR147" s="1"/>
      <c r="AW147" s="1"/>
    </row>
    <row r="148" spans="1:52" x14ac:dyDescent="0.35">
      <c r="A148" s="16"/>
      <c r="K148" s="16"/>
      <c r="U148" s="16"/>
      <c r="AZ148" s="2"/>
    </row>
    <row r="149" spans="1:52" x14ac:dyDescent="0.35">
      <c r="A149" s="16"/>
      <c r="D149" s="21"/>
      <c r="I149" s="21"/>
      <c r="K149" s="16"/>
      <c r="N149" s="21"/>
      <c r="S149" s="21"/>
      <c r="U149" s="16"/>
      <c r="X149" s="21"/>
      <c r="AC149" s="21"/>
      <c r="AH149" s="21"/>
      <c r="AM149" s="21"/>
      <c r="AR149" s="21"/>
      <c r="AW149" s="21"/>
    </row>
    <row r="150" spans="1:52" x14ac:dyDescent="0.35">
      <c r="A150" s="16"/>
      <c r="D150" s="21"/>
      <c r="I150" s="21"/>
      <c r="K150" s="16"/>
      <c r="N150" s="21"/>
      <c r="S150" s="21"/>
      <c r="U150" s="16"/>
      <c r="X150" s="21"/>
      <c r="AC150" s="21"/>
      <c r="AH150" s="21"/>
      <c r="AM150" s="21"/>
      <c r="AR150" s="21"/>
      <c r="AW150" s="21"/>
    </row>
    <row r="151" spans="1:52" x14ac:dyDescent="0.35">
      <c r="A151" s="16"/>
      <c r="D151" s="21"/>
      <c r="I151" s="21"/>
      <c r="K151" s="16"/>
      <c r="N151" s="21"/>
      <c r="S151" s="21"/>
      <c r="U151" s="16"/>
      <c r="X151" s="21"/>
      <c r="AC151" s="21"/>
      <c r="AH151" s="21"/>
      <c r="AM151" s="21"/>
      <c r="AR151" s="21"/>
      <c r="AW151" s="21"/>
    </row>
    <row r="152" spans="1:52" x14ac:dyDescent="0.35">
      <c r="D152" s="21"/>
      <c r="I152" s="21"/>
      <c r="N152" s="21"/>
      <c r="S152" s="21"/>
      <c r="X152" s="21"/>
      <c r="AC152" s="21"/>
      <c r="AH152" s="21"/>
      <c r="AM152" s="21"/>
      <c r="AR152" s="21"/>
      <c r="AW152" s="21"/>
    </row>
    <row r="156" spans="1:52" x14ac:dyDescent="0.35">
      <c r="A156" t="s">
        <v>102</v>
      </c>
      <c r="K156" t="s">
        <v>102</v>
      </c>
      <c r="U156" t="s">
        <v>102</v>
      </c>
    </row>
    <row r="158" spans="1:52" x14ac:dyDescent="0.35">
      <c r="C158" s="2"/>
      <c r="D158" s="2"/>
      <c r="E158" s="2"/>
      <c r="F158" s="2"/>
      <c r="H158" s="2"/>
      <c r="I158" s="2"/>
      <c r="J158" s="2"/>
      <c r="M158" s="2"/>
      <c r="N158" s="2"/>
      <c r="O158" s="2"/>
      <c r="P158" s="2"/>
      <c r="R158" s="2"/>
      <c r="S158" s="2"/>
      <c r="T158" s="2"/>
      <c r="W158" s="2"/>
      <c r="X158" s="2"/>
      <c r="Y158" s="2"/>
      <c r="Z158" s="2"/>
      <c r="AB158" s="2"/>
      <c r="AC158" s="2"/>
      <c r="AD158" s="2"/>
      <c r="AE158" s="2"/>
      <c r="AG158" s="2"/>
      <c r="AH158" s="2"/>
      <c r="AI158" s="2"/>
      <c r="AJ158" s="2"/>
      <c r="AL158" s="2"/>
      <c r="AM158" s="2"/>
      <c r="AN158" s="2"/>
      <c r="AO158" s="2"/>
      <c r="AQ158" s="2"/>
      <c r="AR158" s="2"/>
      <c r="AS158" s="2"/>
      <c r="AT158" s="2"/>
      <c r="AV158" s="2"/>
      <c r="AW158" s="2"/>
      <c r="AX158" s="2"/>
      <c r="AY158" s="2"/>
    </row>
    <row r="159" spans="1:52" x14ac:dyDescent="0.35">
      <c r="A159" s="30" t="s">
        <v>44</v>
      </c>
      <c r="D159" s="1"/>
      <c r="K159" s="30" t="s">
        <v>44</v>
      </c>
      <c r="N159" s="1"/>
      <c r="U159" s="30" t="s">
        <v>44</v>
      </c>
      <c r="X159" s="1"/>
      <c r="AH159" s="1"/>
      <c r="AR159" s="1"/>
    </row>
    <row r="160" spans="1:52" x14ac:dyDescent="0.35">
      <c r="A160" s="30" t="s">
        <v>44</v>
      </c>
      <c r="D160" s="1"/>
      <c r="K160" s="30" t="s">
        <v>44</v>
      </c>
      <c r="N160" s="1"/>
      <c r="U160" s="30" t="s">
        <v>44</v>
      </c>
      <c r="X160" s="1"/>
      <c r="AH160" s="1"/>
      <c r="AR160" s="1"/>
    </row>
    <row r="161" spans="1:49" x14ac:dyDescent="0.35">
      <c r="A161" s="30" t="s">
        <v>44</v>
      </c>
      <c r="D161" s="1"/>
      <c r="K161" s="30" t="s">
        <v>44</v>
      </c>
      <c r="N161" s="1"/>
      <c r="U161" s="30" t="s">
        <v>44</v>
      </c>
      <c r="X161" s="1"/>
      <c r="AH161" s="1"/>
      <c r="AR161" s="1"/>
    </row>
    <row r="162" spans="1:49" x14ac:dyDescent="0.35">
      <c r="A162" s="30" t="s">
        <v>44</v>
      </c>
      <c r="D162" s="1"/>
      <c r="I162" s="1"/>
      <c r="K162" s="30" t="s">
        <v>44</v>
      </c>
      <c r="N162" s="1"/>
      <c r="S162" s="1"/>
      <c r="U162" s="30" t="s">
        <v>44</v>
      </c>
      <c r="X162" s="1"/>
      <c r="AC162" s="1"/>
      <c r="AH162" s="1"/>
      <c r="AM162" s="1"/>
      <c r="AR162" s="1"/>
      <c r="AW162" s="1"/>
    </row>
    <row r="163" spans="1:49" x14ac:dyDescent="0.35">
      <c r="A163" s="30" t="s">
        <v>44</v>
      </c>
      <c r="D163" s="1"/>
      <c r="I163" s="1"/>
      <c r="K163" s="30" t="s">
        <v>44</v>
      </c>
      <c r="N163" s="1"/>
      <c r="S163" s="1"/>
      <c r="U163" s="30" t="s">
        <v>44</v>
      </c>
      <c r="X163" s="1"/>
      <c r="AC163" s="1"/>
      <c r="AH163" s="1"/>
      <c r="AM163" s="1"/>
      <c r="AR163" s="1"/>
      <c r="AW163" s="1"/>
    </row>
    <row r="164" spans="1:49" x14ac:dyDescent="0.35">
      <c r="D164" s="1"/>
      <c r="I164" s="1"/>
      <c r="N164" s="1"/>
      <c r="S164" s="1"/>
      <c r="X164" s="1"/>
      <c r="AC164" s="1"/>
      <c r="AH164" s="1"/>
      <c r="AM164" s="1"/>
      <c r="AR164" s="1"/>
      <c r="AW164" s="1"/>
    </row>
    <row r="165" spans="1:49" x14ac:dyDescent="0.35">
      <c r="D165" s="1"/>
      <c r="I165" s="1"/>
      <c r="N165" s="1"/>
      <c r="S165" s="1"/>
      <c r="X165" s="1"/>
      <c r="AC165" s="1"/>
      <c r="AH165" s="1"/>
      <c r="AM165" s="1"/>
      <c r="AR165" s="1"/>
      <c r="AW165" s="1"/>
    </row>
    <row r="166" spans="1:49" x14ac:dyDescent="0.35">
      <c r="D166" s="1"/>
      <c r="I166" s="1"/>
      <c r="N166" s="1"/>
      <c r="S166" s="1"/>
      <c r="X166" s="1"/>
      <c r="AC166" s="1"/>
      <c r="AH166" s="1"/>
      <c r="AM166" s="1"/>
      <c r="AR166" s="1"/>
      <c r="AW166" s="1"/>
    </row>
    <row r="168" spans="1:49" x14ac:dyDescent="0.35">
      <c r="A168" t="s">
        <v>103</v>
      </c>
      <c r="B168" s="2"/>
      <c r="K168" t="s">
        <v>103</v>
      </c>
      <c r="L168" s="2"/>
      <c r="U168" t="s">
        <v>103</v>
      </c>
      <c r="V168" s="2"/>
      <c r="AF168" s="2"/>
      <c r="AP168" s="2"/>
    </row>
    <row r="169" spans="1:49" x14ac:dyDescent="0.35">
      <c r="E169" s="2"/>
      <c r="F169" s="2"/>
      <c r="I169" s="1"/>
      <c r="O169" s="2"/>
      <c r="P169" s="2"/>
      <c r="S169" s="1"/>
      <c r="Y169" s="2"/>
      <c r="Z169" s="2"/>
      <c r="AC169" s="1"/>
      <c r="AI169" s="2"/>
      <c r="AJ169" s="2"/>
      <c r="AM169" s="1"/>
      <c r="AS169" s="2"/>
      <c r="AT169" s="2"/>
      <c r="AW169" s="1"/>
    </row>
    <row r="170" spans="1:49" x14ac:dyDescent="0.35">
      <c r="C170" s="1"/>
      <c r="D170" s="1"/>
      <c r="I170" s="1"/>
      <c r="M170" s="1"/>
      <c r="N170" s="1"/>
      <c r="S170" s="1"/>
      <c r="W170" s="1"/>
      <c r="X170" s="1"/>
      <c r="AC170" s="1"/>
      <c r="AG170" s="1"/>
      <c r="AH170" s="1"/>
      <c r="AM170" s="1"/>
      <c r="AQ170" s="1"/>
      <c r="AR170" s="1"/>
      <c r="AW170" s="1"/>
    </row>
    <row r="171" spans="1:49" x14ac:dyDescent="0.35">
      <c r="C171" s="1"/>
      <c r="D171" s="1"/>
      <c r="I171" s="1"/>
      <c r="M171" s="1"/>
      <c r="N171" s="1"/>
      <c r="S171" s="1"/>
      <c r="W171" s="1"/>
      <c r="X171" s="1"/>
      <c r="AC171" s="1"/>
      <c r="AG171" s="1"/>
      <c r="AH171" s="1"/>
      <c r="AM171" s="1"/>
      <c r="AQ171" s="1"/>
      <c r="AR171" s="1"/>
      <c r="AW171" s="1"/>
    </row>
    <row r="172" spans="1:49" x14ac:dyDescent="0.35">
      <c r="C172" s="1"/>
      <c r="D172" s="1"/>
      <c r="M172" s="1"/>
      <c r="N172" s="1"/>
      <c r="W172" s="1"/>
      <c r="X172" s="1"/>
      <c r="AG172" s="1"/>
      <c r="AH172" s="1"/>
      <c r="AQ172" s="1"/>
      <c r="AR172" s="1"/>
    </row>
    <row r="173" spans="1:49" x14ac:dyDescent="0.35">
      <c r="C173" s="1"/>
      <c r="D173" s="1"/>
      <c r="M173" s="1"/>
      <c r="N173" s="1"/>
      <c r="W173" s="1"/>
      <c r="X173" s="1"/>
      <c r="AG173" s="1"/>
      <c r="AH173" s="1"/>
      <c r="AQ173" s="1"/>
      <c r="AR173" s="1"/>
    </row>
    <row r="174" spans="1:49" x14ac:dyDescent="0.35">
      <c r="C174" s="1"/>
      <c r="D174" s="1"/>
      <c r="M174" s="1"/>
      <c r="N174" s="1"/>
      <c r="W174" s="1"/>
      <c r="X174" s="1"/>
      <c r="AG174" s="1"/>
      <c r="AH174" s="1"/>
      <c r="AQ174" s="1"/>
      <c r="AR174" s="1"/>
    </row>
    <row r="175" spans="1:49" x14ac:dyDescent="0.35">
      <c r="C175" s="1"/>
      <c r="D175" s="1"/>
      <c r="M175" s="1"/>
      <c r="N175" s="1"/>
      <c r="W175" s="1"/>
      <c r="X175" s="1"/>
      <c r="AG175" s="1"/>
      <c r="AH175" s="1"/>
      <c r="AQ175" s="1"/>
      <c r="AR175" s="1"/>
    </row>
    <row r="178" spans="3:43" x14ac:dyDescent="0.35">
      <c r="C178" s="1"/>
      <c r="M178" s="1"/>
      <c r="W178" s="1"/>
      <c r="AG178" s="1"/>
      <c r="AQ178" s="1"/>
    </row>
  </sheetData>
  <mergeCells count="31">
    <mergeCell ref="V94:V99"/>
    <mergeCell ref="BA119:BG119"/>
    <mergeCell ref="L94:L99"/>
    <mergeCell ref="B94:B99"/>
    <mergeCell ref="AP94:AP99"/>
    <mergeCell ref="V2:AD2"/>
    <mergeCell ref="V5:V10"/>
    <mergeCell ref="V29:V34"/>
    <mergeCell ref="V50:V55"/>
    <mergeCell ref="V73:V78"/>
    <mergeCell ref="AF73:AF78"/>
    <mergeCell ref="AF94:AF99"/>
    <mergeCell ref="AF2:AN2"/>
    <mergeCell ref="AF5:AF10"/>
    <mergeCell ref="AF29:AF34"/>
    <mergeCell ref="AF50:AF55"/>
    <mergeCell ref="L2:T2"/>
    <mergeCell ref="L5:L10"/>
    <mergeCell ref="L29:L34"/>
    <mergeCell ref="L50:L55"/>
    <mergeCell ref="L73:L78"/>
    <mergeCell ref="B2:J2"/>
    <mergeCell ref="B5:B10"/>
    <mergeCell ref="B29:B34"/>
    <mergeCell ref="B50:B55"/>
    <mergeCell ref="B73:B78"/>
    <mergeCell ref="AP2:AX2"/>
    <mergeCell ref="AP5:AP10"/>
    <mergeCell ref="AP29:AP34"/>
    <mergeCell ref="AP50:AP55"/>
    <mergeCell ref="AP73:AP78"/>
  </mergeCells>
  <phoneticPr fontId="5" type="noConversion"/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EB68AF83FEBB7943AB38672FF515F3A9" ma:contentTypeVersion="15" ma:contentTypeDescription="Skapa ett nytt dokument." ma:contentTypeScope="" ma:versionID="89173911add11b30b0c783e09b434c33">
  <xsd:schema xmlns:xsd="http://www.w3.org/2001/XMLSchema" xmlns:xs="http://www.w3.org/2001/XMLSchema" xmlns:p="http://schemas.microsoft.com/office/2006/metadata/properties" xmlns:ns2="36508d1f-0c69-4634-9186-6587f9c2d3ca" xmlns:ns3="43fd6bfd-54c1-413d-a334-82417e99f56b" targetNamespace="http://schemas.microsoft.com/office/2006/metadata/properties" ma:root="true" ma:fieldsID="c02262b6aed0a469d78996204faf053b" ns2:_="" ns3:_="">
    <xsd:import namespace="36508d1f-0c69-4634-9186-6587f9c2d3ca"/>
    <xsd:import namespace="43fd6bfd-54c1-413d-a334-82417e99f56b"/>
    <xsd:element name="properties">
      <xsd:complexType>
        <xsd:sequence>
          <xsd:element name="documentManagement">
            <xsd:complexType>
              <xsd:all>
                <xsd:element ref="ns2:lcf76f155ced4ddcb4097134ff3c332f" minOccurs="0"/>
                <xsd:element ref="ns2:MediaServiceMetadata" minOccurs="0"/>
                <xsd:element ref="ns2:MediaServiceFastMetadata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SearchProperties" minOccurs="0"/>
                <xsd:element ref="ns3:SharedWithUsers" minOccurs="0"/>
                <xsd:element ref="ns3:SharedWithDetails" minOccurs="0"/>
                <xsd:element ref="ns2:MediaServiceLocation" minOccurs="0"/>
                <xsd:element ref="ns2:MediaServiceObjectDetectorVersion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6508d1f-0c69-4634-9186-6587f9c2d3ca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9" nillable="true" ma:taxonomy="true" ma:internalName="lcf76f155ced4ddcb4097134ff3c332f" ma:taxonomyFieldName="MediaServiceImageTags" ma:displayName="Bildmarkeringar" ma:readOnly="false" ma:fieldId="{5cf76f15-5ced-4ddc-b409-7134ff3c332f}" ma:taxonomyMulti="true" ma:sspId="569f3a60-3ad3-4329-af7f-6cf4f85e1ab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3fd6bfd-54c1-413d-a334-82417e99f56b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Dela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Delat med information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ehållstyp"/>
        <xsd:element ref="dc:title" minOccurs="0" maxOccurs="1" ma:index="4" ma:displayName="Rubri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6508d1f-0c69-4634-9186-6587f9c2d3ca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2558161C-5EEA-4F99-9231-35C8C6E1C3E9}"/>
</file>

<file path=customXml/itemProps2.xml><?xml version="1.0" encoding="utf-8"?>
<ds:datastoreItem xmlns:ds="http://schemas.openxmlformats.org/officeDocument/2006/customXml" ds:itemID="{7C7ACE90-3106-43FD-B00F-C502E68A76B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EC65CE4-F133-4A1F-A580-1AF13AB35B62}">
  <ds:schemaRefs>
    <ds:schemaRef ds:uri="f5ecd31c-5821-44be-9217-a634cfee384c"/>
    <ds:schemaRef ds:uri="http://schemas.microsoft.com/office/2006/metadata/properties"/>
    <ds:schemaRef ds:uri="http://purl.org/dc/terms/"/>
    <ds:schemaRef ds:uri="http://schemas.openxmlformats.org/package/2006/metadata/core-properties"/>
    <ds:schemaRef ds:uri="140d0917-2b95-442e-89e8-f32fab5a3088"/>
    <ds:schemaRef ds:uri="http://purl.org/dc/elements/1.1/"/>
    <ds:schemaRef ds:uri="http://www.w3.org/XML/1998/namespace"/>
    <ds:schemaRef ds:uri="http://schemas.microsoft.com/office/2006/documentManagement/types"/>
    <ds:schemaRef ds:uri="http://purl.org/dc/dcmitype/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7</vt:i4>
      </vt:variant>
    </vt:vector>
  </HeadingPairs>
  <TitlesOfParts>
    <vt:vector size="7" baseType="lpstr">
      <vt:lpstr>Tidschema</vt:lpstr>
      <vt:lpstr>Startlista Tvåan</vt:lpstr>
      <vt:lpstr>Startlista 3an+4an+ 5an+ÖP</vt:lpstr>
      <vt:lpstr>Startlista LAG-SM (SUB 1)</vt:lpstr>
      <vt:lpstr>Startlista LAG-SM (SUB 2)</vt:lpstr>
      <vt:lpstr>Mall startlistor (2)</vt:lpstr>
      <vt:lpstr>Mall startlistor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Caroline Torstensson</dc:creator>
  <cp:keywords/>
  <dc:description/>
  <cp:lastModifiedBy>Eddie Olsson</cp:lastModifiedBy>
  <cp:revision/>
  <cp:lastPrinted>2026-04-21T08:36:01Z</cp:lastPrinted>
  <dcterms:created xsi:type="dcterms:W3CDTF">2021-11-01T13:15:52Z</dcterms:created>
  <dcterms:modified xsi:type="dcterms:W3CDTF">2026-05-05T07:27:05Z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0x010100EB68AF83FEBB7943AB38672FF515F3A9</vt:lpwstr>
  </property>
  <property fmtid="{D5CDD505-2E9C-101B-9397-08002B2CF9AE}" pid="3" name="MediaServiceImageTags">
    <vt:lpwstr/>
  </property>
  <property fmtid="{D5CDD505-2E9C-101B-9397-08002B2CF9AE}" pid="4" name="Order">
    <vt:r8>50400</vt:r8>
  </property>
  <property fmtid="{D5CDD505-2E9C-101B-9397-08002B2CF9AE}" pid="5" name="xd_Signature">
    <vt:bool>false</vt:bool>
  </property>
  <property fmtid="{D5CDD505-2E9C-101B-9397-08002B2CF9AE}" pid="6" name="xd_ProgID">
    <vt:lpwstr/>
  </property>
  <property fmtid="{D5CDD505-2E9C-101B-9397-08002B2CF9AE}" pid="7" name="_ExtendedDescription">
    <vt:lpwstr/>
  </property>
  <property fmtid="{D5CDD505-2E9C-101B-9397-08002B2CF9AE}" pid="8" name="TriggerFlowInfo">
    <vt:lpwstr/>
  </property>
  <property fmtid="{D5CDD505-2E9C-101B-9397-08002B2CF9AE}" pid="9" name="ComplianceAssetId">
    <vt:lpwstr/>
  </property>
  <property fmtid="{D5CDD505-2E9C-101B-9397-08002B2CF9AE}" pid="10" name="TemplateUrl">
    <vt:lpwstr/>
  </property>
</Properties>
</file>